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35" windowWidth="13620" windowHeight="7080" tabRatio="870" activeTab="1"/>
  </bookViews>
  <sheets>
    <sheet name="Hosp Intent Trends_Age 65+" sheetId="1" r:id="rId1"/>
    <sheet name="Hosp Mechanism Trends_Age 65+" sheetId="2" r:id="rId2"/>
  </sheets>
  <definedNames>
    <definedName name="_xlnm.Print_Area" localSheetId="0">'Hosp Intent Trends_Age 65+'!$A$1:$R$23</definedName>
    <definedName name="_xlnm.Print_Area" localSheetId="1">'Hosp Mechanism Trends_Age 65+'!$A$1:$R$45</definedName>
  </definedNames>
  <calcPr fullCalcOnLoad="1"/>
</workbook>
</file>

<file path=xl/sharedStrings.xml><?xml version="1.0" encoding="utf-8"?>
<sst xmlns="http://schemas.openxmlformats.org/spreadsheetml/2006/main" count="188" uniqueCount="38">
  <si>
    <t>Cut, Pierce</t>
  </si>
  <si>
    <t>Fall</t>
  </si>
  <si>
    <t>Fire, Flame</t>
  </si>
  <si>
    <t>Firearm</t>
  </si>
  <si>
    <t>Other Transport</t>
  </si>
  <si>
    <t>Poison</t>
  </si>
  <si>
    <t>% Change</t>
  </si>
  <si>
    <t>Change</t>
  </si>
  <si>
    <t>Motorcycle</t>
  </si>
  <si>
    <t>Pedal Cyclist</t>
  </si>
  <si>
    <t>Pedestrian</t>
  </si>
  <si>
    <t>Motor Vehicle Occupant</t>
  </si>
  <si>
    <t>N</t>
  </si>
  <si>
    <t>Hot Substance</t>
  </si>
  <si>
    <t>All Injury Hospitalizations</t>
  </si>
  <si>
    <t>Struck By/Against</t>
  </si>
  <si>
    <t>Natural, Environmental</t>
  </si>
  <si>
    <t>Overexertion</t>
  </si>
  <si>
    <t>Mechanism</t>
  </si>
  <si>
    <t>rate*</t>
  </si>
  <si>
    <t>County Population</t>
  </si>
  <si>
    <t>Unintentional</t>
  </si>
  <si>
    <t>Self-Inflicted</t>
  </si>
  <si>
    <t>Assault</t>
  </si>
  <si>
    <t>Undetermined</t>
  </si>
  <si>
    <t>No Intent Code</t>
  </si>
  <si>
    <t>Intent</t>
  </si>
  <si>
    <t>Source: Hospital Discharge Data, Florida Agency for Health Care Administration</t>
  </si>
  <si>
    <t>* Rate per 100,000 population; rates not calculated for years with &lt; 10 deaths</t>
  </si>
  <si>
    <t>*</t>
  </si>
  <si>
    <t>**</t>
  </si>
  <si>
    <t>* Rate per 100,000 population; rates not calculated for years with &lt; 10 cases</t>
  </si>
  <si>
    <t>** Percent not calculated for years &lt; 10 cases unless at least 10+ difference in cases from baseline year</t>
  </si>
  <si>
    <t>Drowning</t>
  </si>
  <si>
    <t>2012-2014</t>
  </si>
  <si>
    <t>Red percentages indicate this injury type increased between 2012-2014</t>
  </si>
  <si>
    <t>Blue percentages indicate this injury type decreased between 2012-2014</t>
  </si>
  <si>
    <t>Trends and Percent Change in Causes of Injury Hospitalization, Miami-Dade County Residents, Age 65+, 2000-2014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</si>
</sst>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$&quot;#,##0"/>
    <numFmt numFmtId="169" formatCode="0.0%"/>
    <numFmt numFmtId="170" formatCode="#,##0.0"/>
    <numFmt numFmtId="171" formatCode="[$€-2]\ #,##0.00_);[Red]\([$€-2]\ #,##0.00\)"/>
    <numFmt numFmtId="172" formatCode="####.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5"/>
      <color indexed="12"/>
      <name val="MS Sans Serif"/>
      <family val="2"/>
    </font>
    <font>
      <u val="single"/>
      <sz val="5"/>
      <color indexed="36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MS Sans Serif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8"/>
      <name val="MS Sans Serif"/>
      <family val="0"/>
    </font>
    <font>
      <b/>
      <sz val="13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14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18" borderId="0" applyNumberFormat="0" applyBorder="0" applyAlignment="0" applyProtection="0"/>
    <xf numFmtId="0" fontId="20" fillId="19" borderId="1" applyNumberFormat="0" applyAlignment="0" applyProtection="0"/>
    <xf numFmtId="0" fontId="36" fillId="20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1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40" fillId="19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170" fontId="11" fillId="0" borderId="10" xfId="0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0" fontId="12" fillId="0" borderId="0" xfId="57" applyFont="1" applyFill="1" applyAlignment="1">
      <alignment vertical="center"/>
      <protection/>
    </xf>
    <xf numFmtId="0" fontId="9" fillId="0" borderId="0" xfId="57" applyFont="1" applyFill="1">
      <alignment/>
      <protection/>
    </xf>
    <xf numFmtId="0" fontId="6" fillId="0" borderId="0" xfId="57" applyFont="1">
      <alignment/>
      <protection/>
    </xf>
    <xf numFmtId="0" fontId="0" fillId="0" borderId="0" xfId="0" applyBorder="1" applyAlignment="1">
      <alignment/>
    </xf>
    <xf numFmtId="3" fontId="11" fillId="0" borderId="10" xfId="57" applyNumberFormat="1" applyFont="1" applyFill="1" applyBorder="1" applyAlignment="1">
      <alignment horizontal="right"/>
      <protection/>
    </xf>
    <xf numFmtId="3" fontId="11" fillId="0" borderId="12" xfId="57" applyNumberFormat="1" applyFont="1" applyFill="1" applyBorder="1" applyAlignment="1">
      <alignment horizontal="right"/>
      <protection/>
    </xf>
    <xf numFmtId="0" fontId="9" fillId="0" borderId="0" xfId="57" applyFont="1" applyFill="1" applyBorder="1">
      <alignment/>
      <protection/>
    </xf>
    <xf numFmtId="170" fontId="11" fillId="0" borderId="10" xfId="57" applyNumberFormat="1" applyFont="1" applyFill="1" applyBorder="1" applyAlignment="1">
      <alignment horizontal="right"/>
      <protection/>
    </xf>
    <xf numFmtId="170" fontId="11" fillId="0" borderId="12" xfId="57" applyNumberFormat="1" applyFont="1" applyFill="1" applyBorder="1" applyAlignment="1">
      <alignment horizontal="right"/>
      <protection/>
    </xf>
    <xf numFmtId="3" fontId="11" fillId="0" borderId="13" xfId="0" applyNumberFormat="1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170" fontId="11" fillId="0" borderId="12" xfId="0" applyNumberFormat="1" applyFont="1" applyFill="1" applyBorder="1" applyAlignment="1">
      <alignment/>
    </xf>
    <xf numFmtId="170" fontId="11" fillId="0" borderId="13" xfId="57" applyNumberFormat="1" applyFont="1" applyFill="1" applyBorder="1" applyAlignment="1">
      <alignment horizontal="right"/>
      <protection/>
    </xf>
    <xf numFmtId="0" fontId="11" fillId="0" borderId="15" xfId="0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0" fontId="11" fillId="0" borderId="16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/>
    </xf>
    <xf numFmtId="3" fontId="11" fillId="0" borderId="18" xfId="0" applyNumberFormat="1" applyFont="1" applyFill="1" applyBorder="1" applyAlignment="1">
      <alignment/>
    </xf>
    <xf numFmtId="3" fontId="11" fillId="0" borderId="19" xfId="0" applyNumberFormat="1" applyFont="1" applyFill="1" applyBorder="1" applyAlignment="1">
      <alignment/>
    </xf>
    <xf numFmtId="169" fontId="14" fillId="0" borderId="20" xfId="57" applyNumberFormat="1" applyFont="1" applyFill="1" applyBorder="1" applyAlignment="1">
      <alignment horizontal="right"/>
      <protection/>
    </xf>
    <xf numFmtId="170" fontId="11" fillId="0" borderId="21" xfId="0" applyNumberFormat="1" applyFont="1" applyFill="1" applyBorder="1" applyAlignment="1">
      <alignment/>
    </xf>
    <xf numFmtId="170" fontId="11" fillId="0" borderId="21" xfId="57" applyNumberFormat="1" applyFont="1" applyFill="1" applyBorder="1" applyAlignment="1">
      <alignment horizontal="right"/>
      <protection/>
    </xf>
    <xf numFmtId="0" fontId="0" fillId="19" borderId="0" xfId="57" applyFill="1">
      <alignment/>
      <protection/>
    </xf>
    <xf numFmtId="0" fontId="7" fillId="19" borderId="0" xfId="57" applyFont="1" applyFill="1" applyAlignment="1">
      <alignment horizontal="left"/>
      <protection/>
    </xf>
    <xf numFmtId="3" fontId="7" fillId="19" borderId="0" xfId="57" applyNumberFormat="1" applyFont="1" applyFill="1">
      <alignment/>
      <protection/>
    </xf>
    <xf numFmtId="0" fontId="11" fillId="19" borderId="0" xfId="57" applyFont="1" applyFill="1">
      <alignment/>
      <protection/>
    </xf>
    <xf numFmtId="0" fontId="7" fillId="19" borderId="0" xfId="57" applyFont="1" applyFill="1">
      <alignment/>
      <protection/>
    </xf>
    <xf numFmtId="0" fontId="7" fillId="19" borderId="0" xfId="0" applyFont="1" applyFill="1" applyAlignment="1">
      <alignment/>
    </xf>
    <xf numFmtId="0" fontId="7" fillId="19" borderId="0" xfId="0" applyFont="1" applyFill="1" applyAlignment="1">
      <alignment/>
    </xf>
    <xf numFmtId="3" fontId="0" fillId="0" borderId="0" xfId="0" applyNumberFormat="1" applyAlignment="1">
      <alignment/>
    </xf>
    <xf numFmtId="170" fontId="11" fillId="0" borderId="21" xfId="0" applyNumberFormat="1" applyFont="1" applyFill="1" applyBorder="1" applyAlignment="1">
      <alignment horizontal="right"/>
    </xf>
    <xf numFmtId="169" fontId="11" fillId="0" borderId="20" xfId="57" applyNumberFormat="1" applyFont="1" applyFill="1" applyBorder="1" applyAlignment="1">
      <alignment horizontal="right"/>
      <protection/>
    </xf>
    <xf numFmtId="169" fontId="13" fillId="0" borderId="22" xfId="57" applyNumberFormat="1" applyFont="1" applyFill="1" applyBorder="1" applyAlignment="1">
      <alignment horizontal="right"/>
      <protection/>
    </xf>
    <xf numFmtId="0" fontId="11" fillId="24" borderId="23" xfId="57" applyFont="1" applyFill="1" applyBorder="1">
      <alignment/>
      <protection/>
    </xf>
    <xf numFmtId="0" fontId="9" fillId="24" borderId="24" xfId="57" applyFont="1" applyFill="1" applyBorder="1" applyAlignment="1">
      <alignment horizontal="right"/>
      <protection/>
    </xf>
    <xf numFmtId="0" fontId="9" fillId="24" borderId="25" xfId="57" applyFont="1" applyFill="1" applyBorder="1" applyAlignment="1">
      <alignment horizontal="right"/>
      <protection/>
    </xf>
    <xf numFmtId="0" fontId="9" fillId="24" borderId="26" xfId="57" applyFont="1" applyFill="1" applyBorder="1" applyAlignment="1">
      <alignment horizontal="right"/>
      <protection/>
    </xf>
    <xf numFmtId="0" fontId="8" fillId="24" borderId="27" xfId="57" applyFont="1" applyFill="1" applyBorder="1" applyAlignment="1">
      <alignment horizontal="right"/>
      <protection/>
    </xf>
    <xf numFmtId="0" fontId="8" fillId="24" borderId="28" xfId="57" applyFont="1" applyFill="1" applyBorder="1" applyAlignment="1">
      <alignment horizontal="right"/>
      <protection/>
    </xf>
    <xf numFmtId="0" fontId="8" fillId="24" borderId="29" xfId="57" applyFont="1" applyFill="1" applyBorder="1" applyAlignment="1">
      <alignment horizontal="right"/>
      <protection/>
    </xf>
    <xf numFmtId="0" fontId="8" fillId="24" borderId="30" xfId="57" applyFont="1" applyFill="1" applyBorder="1" applyAlignment="1">
      <alignment horizontal="right"/>
      <protection/>
    </xf>
    <xf numFmtId="3" fontId="11" fillId="24" borderId="10" xfId="57" applyNumberFormat="1" applyFont="1" applyFill="1" applyBorder="1" applyAlignment="1">
      <alignment horizontal="right"/>
      <protection/>
    </xf>
    <xf numFmtId="169" fontId="14" fillId="24" borderId="31" xfId="57" applyNumberFormat="1" applyFont="1" applyFill="1" applyBorder="1" applyAlignment="1">
      <alignment horizontal="right"/>
      <protection/>
    </xf>
    <xf numFmtId="3" fontId="16" fillId="0" borderId="0" xfId="0" applyNumberFormat="1" applyFont="1" applyAlignment="1">
      <alignment/>
    </xf>
    <xf numFmtId="3" fontId="11" fillId="0" borderId="32" xfId="57" applyNumberFormat="1" applyFont="1" applyFill="1" applyBorder="1">
      <alignment/>
      <protection/>
    </xf>
    <xf numFmtId="3" fontId="11" fillId="0" borderId="21" xfId="57" applyNumberFormat="1" applyFont="1" applyFill="1" applyBorder="1">
      <alignment/>
      <protection/>
    </xf>
    <xf numFmtId="3" fontId="11" fillId="0" borderId="33" xfId="57" applyNumberFormat="1" applyFont="1" applyFill="1" applyBorder="1">
      <alignment/>
      <protection/>
    </xf>
    <xf numFmtId="3" fontId="11" fillId="0" borderId="24" xfId="57" applyNumberFormat="1" applyFont="1" applyFill="1" applyBorder="1">
      <alignment/>
      <protection/>
    </xf>
    <xf numFmtId="3" fontId="11" fillId="0" borderId="18" xfId="57" applyNumberFormat="1" applyFont="1" applyFill="1" applyBorder="1">
      <alignment/>
      <protection/>
    </xf>
    <xf numFmtId="3" fontId="11" fillId="0" borderId="11" xfId="57" applyNumberFormat="1" applyFont="1" applyFill="1" applyBorder="1">
      <alignment/>
      <protection/>
    </xf>
    <xf numFmtId="3" fontId="11" fillId="0" borderId="10" xfId="57" applyNumberFormat="1" applyFont="1" applyFill="1" applyBorder="1">
      <alignment/>
      <protection/>
    </xf>
    <xf numFmtId="3" fontId="11" fillId="0" borderId="12" xfId="57" applyNumberFormat="1" applyFont="1" applyFill="1" applyBorder="1">
      <alignment/>
      <protection/>
    </xf>
    <xf numFmtId="3" fontId="11" fillId="0" borderId="13" xfId="57" applyNumberFormat="1" applyFont="1" applyFill="1" applyBorder="1">
      <alignment/>
      <protection/>
    </xf>
    <xf numFmtId="169" fontId="11" fillId="0" borderId="31" xfId="57" applyNumberFormat="1" applyFont="1" applyFill="1" applyBorder="1" applyAlignment="1">
      <alignment horizontal="right"/>
      <protection/>
    </xf>
    <xf numFmtId="3" fontId="7" fillId="0" borderId="0" xfId="0" applyNumberFormat="1" applyFont="1" applyBorder="1" applyAlignment="1">
      <alignment/>
    </xf>
    <xf numFmtId="169" fontId="43" fillId="0" borderId="31" xfId="57" applyNumberFormat="1" applyFont="1" applyFill="1" applyBorder="1" applyAlignment="1">
      <alignment horizontal="right"/>
      <protection/>
    </xf>
    <xf numFmtId="169" fontId="43" fillId="0" borderId="22" xfId="57" applyNumberFormat="1" applyFont="1" applyFill="1" applyBorder="1" applyAlignment="1">
      <alignment horizontal="right"/>
      <protection/>
    </xf>
    <xf numFmtId="169" fontId="44" fillId="0" borderId="20" xfId="57" applyNumberFormat="1" applyFont="1" applyFill="1" applyBorder="1" applyAlignment="1">
      <alignment horizontal="right"/>
      <protection/>
    </xf>
    <xf numFmtId="169" fontId="44" fillId="0" borderId="31" xfId="57" applyNumberFormat="1" applyFont="1" applyFill="1" applyBorder="1" applyAlignment="1">
      <alignment horizontal="right"/>
      <protection/>
    </xf>
    <xf numFmtId="169" fontId="43" fillId="0" borderId="20" xfId="57" applyNumberFormat="1" applyFont="1" applyFill="1" applyBorder="1" applyAlignment="1">
      <alignment horizontal="right"/>
      <protection/>
    </xf>
    <xf numFmtId="0" fontId="9" fillId="24" borderId="32" xfId="57" applyFont="1" applyFill="1" applyBorder="1" applyAlignment="1">
      <alignment horizontal="center"/>
      <protection/>
    </xf>
    <xf numFmtId="0" fontId="10" fillId="24" borderId="34" xfId="57" applyFont="1" applyFill="1" applyBorder="1" applyAlignment="1">
      <alignment horizontal="center"/>
      <protection/>
    </xf>
    <xf numFmtId="0" fontId="9" fillId="0" borderId="0" xfId="57" applyFont="1" applyFill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zoomScale="85" zoomScaleNormal="85" zoomScalePageLayoutView="0" workbookViewId="0" topLeftCell="A1">
      <selection activeCell="R17" sqref="R17"/>
    </sheetView>
  </sheetViews>
  <sheetFormatPr defaultColWidth="9.140625" defaultRowHeight="12.75"/>
  <cols>
    <col min="1" max="1" width="27.140625" style="2" customWidth="1"/>
    <col min="2" max="8" width="9.28125" style="2" bestFit="1" customWidth="1"/>
    <col min="9" max="9" width="9.28125" style="2" customWidth="1"/>
    <col min="10" max="16" width="9.00390625" style="2" customWidth="1"/>
    <col min="17" max="17" width="9.421875" style="2" customWidth="1"/>
    <col min="18" max="18" width="11.57421875" style="2" customWidth="1"/>
    <col min="19" max="19" width="9.140625" style="2" customWidth="1"/>
    <col min="20" max="20" width="11.28125" style="2" customWidth="1"/>
    <col min="21" max="54" width="9.140625" style="2" customWidth="1"/>
    <col min="55" max="16384" width="9.140625" style="1" customWidth="1"/>
  </cols>
  <sheetData>
    <row r="1" spans="1:18" ht="24.75" customHeight="1" thickBot="1">
      <c r="A1" s="5" t="s">
        <v>37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  <c r="R1" s="7"/>
    </row>
    <row r="2" spans="1:19" ht="15">
      <c r="A2" s="38"/>
      <c r="B2" s="39">
        <v>2000</v>
      </c>
      <c r="C2" s="39">
        <v>2001</v>
      </c>
      <c r="D2" s="40">
        <v>2002</v>
      </c>
      <c r="E2" s="39">
        <v>2003</v>
      </c>
      <c r="F2" s="40">
        <v>2004</v>
      </c>
      <c r="G2" s="39">
        <v>2005</v>
      </c>
      <c r="H2" s="40">
        <v>2006</v>
      </c>
      <c r="I2" s="39">
        <v>2007</v>
      </c>
      <c r="J2" s="40">
        <v>2008</v>
      </c>
      <c r="K2" s="39">
        <v>2009</v>
      </c>
      <c r="L2" s="39">
        <v>2010</v>
      </c>
      <c r="M2" s="39">
        <v>2011</v>
      </c>
      <c r="N2" s="39">
        <v>2012</v>
      </c>
      <c r="O2" s="39">
        <v>2013</v>
      </c>
      <c r="P2" s="39">
        <v>2014</v>
      </c>
      <c r="Q2" s="65" t="s">
        <v>34</v>
      </c>
      <c r="R2" s="66"/>
      <c r="S2" s="8"/>
    </row>
    <row r="3" spans="1:19" ht="15.75" thickBot="1">
      <c r="A3" s="41" t="s">
        <v>18</v>
      </c>
      <c r="B3" s="42" t="s">
        <v>12</v>
      </c>
      <c r="C3" s="42" t="s">
        <v>12</v>
      </c>
      <c r="D3" s="43" t="s">
        <v>12</v>
      </c>
      <c r="E3" s="42" t="s">
        <v>12</v>
      </c>
      <c r="F3" s="43" t="s">
        <v>12</v>
      </c>
      <c r="G3" s="42" t="s">
        <v>12</v>
      </c>
      <c r="H3" s="43" t="s">
        <v>12</v>
      </c>
      <c r="I3" s="42" t="s">
        <v>12</v>
      </c>
      <c r="J3" s="42" t="s">
        <v>12</v>
      </c>
      <c r="K3" s="42" t="s">
        <v>12</v>
      </c>
      <c r="L3" s="42" t="s">
        <v>12</v>
      </c>
      <c r="M3" s="42" t="s">
        <v>12</v>
      </c>
      <c r="N3" s="42" t="s">
        <v>12</v>
      </c>
      <c r="O3" s="42" t="s">
        <v>12</v>
      </c>
      <c r="P3" s="42" t="s">
        <v>12</v>
      </c>
      <c r="Q3" s="44" t="s">
        <v>7</v>
      </c>
      <c r="R3" s="45" t="s">
        <v>6</v>
      </c>
      <c r="S3" s="8"/>
    </row>
    <row r="4" spans="1:20" ht="16.5" customHeight="1">
      <c r="A4" s="18" t="s">
        <v>21</v>
      </c>
      <c r="B4" s="4">
        <v>3302</v>
      </c>
      <c r="C4" s="19">
        <v>3952</v>
      </c>
      <c r="D4" s="4">
        <v>4472</v>
      </c>
      <c r="E4" s="19">
        <v>4573</v>
      </c>
      <c r="F4" s="4">
        <v>4763</v>
      </c>
      <c r="G4" s="19">
        <v>4908</v>
      </c>
      <c r="H4" s="4">
        <v>5285</v>
      </c>
      <c r="I4" s="19">
        <v>5553</v>
      </c>
      <c r="J4" s="49">
        <v>5533</v>
      </c>
      <c r="K4" s="52">
        <v>5777</v>
      </c>
      <c r="L4" s="55">
        <v>6189</v>
      </c>
      <c r="M4" s="55">
        <v>6333</v>
      </c>
      <c r="N4" s="55">
        <v>6358</v>
      </c>
      <c r="O4" s="55">
        <f>1535+4767</f>
        <v>6302</v>
      </c>
      <c r="P4" s="55">
        <v>6760</v>
      </c>
      <c r="Q4" s="9">
        <f>P4-N4</f>
        <v>402</v>
      </c>
      <c r="R4" s="63">
        <f>Q4/N4</f>
        <v>0.06322743000943692</v>
      </c>
      <c r="T4" s="48"/>
    </row>
    <row r="5" spans="1:20" ht="16.5" customHeight="1">
      <c r="A5" s="21" t="s">
        <v>22</v>
      </c>
      <c r="B5" s="22">
        <v>58</v>
      </c>
      <c r="C5" s="23">
        <v>66</v>
      </c>
      <c r="D5" s="22">
        <v>52</v>
      </c>
      <c r="E5" s="23">
        <v>77</v>
      </c>
      <c r="F5" s="22">
        <v>73</v>
      </c>
      <c r="G5" s="23">
        <v>68</v>
      </c>
      <c r="H5" s="22">
        <v>81</v>
      </c>
      <c r="I5" s="23">
        <v>82</v>
      </c>
      <c r="J5" s="50">
        <v>72</v>
      </c>
      <c r="K5" s="53">
        <v>73</v>
      </c>
      <c r="L5" s="50">
        <v>84</v>
      </c>
      <c r="M5" s="55">
        <v>101</v>
      </c>
      <c r="N5" s="55">
        <v>109</v>
      </c>
      <c r="O5" s="55">
        <v>103</v>
      </c>
      <c r="P5" s="55">
        <v>91</v>
      </c>
      <c r="Q5" s="9">
        <f>P5-N5</f>
        <v>-18</v>
      </c>
      <c r="R5" s="60">
        <f>Q5/N5</f>
        <v>-0.1651376146788991</v>
      </c>
      <c r="T5" s="48"/>
    </row>
    <row r="6" spans="1:20" ht="16.5" customHeight="1">
      <c r="A6" s="21" t="s">
        <v>23</v>
      </c>
      <c r="B6" s="22">
        <v>28</v>
      </c>
      <c r="C6" s="23">
        <v>29</v>
      </c>
      <c r="D6" s="22">
        <v>37</v>
      </c>
      <c r="E6" s="23">
        <v>37</v>
      </c>
      <c r="F6" s="22">
        <v>27</v>
      </c>
      <c r="G6" s="23">
        <v>27</v>
      </c>
      <c r="H6" s="22">
        <v>42</v>
      </c>
      <c r="I6" s="23">
        <v>41</v>
      </c>
      <c r="J6" s="50">
        <v>36</v>
      </c>
      <c r="K6" s="53">
        <v>27</v>
      </c>
      <c r="L6" s="50">
        <v>37</v>
      </c>
      <c r="M6" s="55">
        <v>30</v>
      </c>
      <c r="N6" s="55">
        <v>34</v>
      </c>
      <c r="O6" s="55">
        <v>71</v>
      </c>
      <c r="P6" s="55">
        <v>28</v>
      </c>
      <c r="Q6" s="9">
        <f>P6-N6</f>
        <v>-6</v>
      </c>
      <c r="R6" s="60">
        <f>Q6/N6</f>
        <v>-0.17647058823529413</v>
      </c>
      <c r="T6" s="48"/>
    </row>
    <row r="7" spans="1:20" ht="16.5" customHeight="1">
      <c r="A7" s="21" t="s">
        <v>24</v>
      </c>
      <c r="B7" s="22">
        <v>15</v>
      </c>
      <c r="C7" s="23">
        <v>12</v>
      </c>
      <c r="D7" s="22">
        <v>22</v>
      </c>
      <c r="E7" s="23">
        <v>11</v>
      </c>
      <c r="F7" s="22">
        <v>29</v>
      </c>
      <c r="G7" s="23">
        <v>25</v>
      </c>
      <c r="H7" s="22">
        <v>30</v>
      </c>
      <c r="I7" s="23">
        <v>30</v>
      </c>
      <c r="J7" s="50">
        <v>28</v>
      </c>
      <c r="K7" s="53">
        <v>29</v>
      </c>
      <c r="L7" s="50">
        <v>38</v>
      </c>
      <c r="M7" s="55">
        <v>29</v>
      </c>
      <c r="N7" s="55">
        <v>31</v>
      </c>
      <c r="O7" s="55">
        <v>40</v>
      </c>
      <c r="P7" s="55">
        <v>25</v>
      </c>
      <c r="Q7" s="9">
        <f>P7-N7</f>
        <v>-6</v>
      </c>
      <c r="R7" s="60">
        <f>Q7/N7</f>
        <v>-0.1935483870967742</v>
      </c>
      <c r="T7" s="48"/>
    </row>
    <row r="8" spans="1:20" ht="16.5" customHeight="1">
      <c r="A8" s="18" t="s">
        <v>25</v>
      </c>
      <c r="B8" s="4">
        <v>1851</v>
      </c>
      <c r="C8" s="19">
        <v>1330</v>
      </c>
      <c r="D8" s="4">
        <v>905</v>
      </c>
      <c r="E8" s="19">
        <v>894</v>
      </c>
      <c r="F8" s="4">
        <v>781</v>
      </c>
      <c r="G8" s="19">
        <v>902</v>
      </c>
      <c r="H8" s="4">
        <v>140</v>
      </c>
      <c r="I8" s="19">
        <v>54</v>
      </c>
      <c r="J8" s="51">
        <v>138</v>
      </c>
      <c r="K8" s="54">
        <v>178</v>
      </c>
      <c r="L8" s="55">
        <v>203</v>
      </c>
      <c r="M8" s="55">
        <v>163</v>
      </c>
      <c r="N8" s="55">
        <v>165</v>
      </c>
      <c r="O8" s="55">
        <v>183</v>
      </c>
      <c r="P8" s="55">
        <v>144</v>
      </c>
      <c r="Q8" s="46"/>
      <c r="R8" s="47"/>
      <c r="T8" s="48"/>
    </row>
    <row r="9" spans="1:20" ht="21" customHeight="1" thickBot="1">
      <c r="A9" s="20" t="s">
        <v>14</v>
      </c>
      <c r="B9" s="14">
        <f>SUM(B4:B8)</f>
        <v>5254</v>
      </c>
      <c r="C9" s="14">
        <f aca="true" t="shared" si="0" ref="C9:P9">SUM(C4:C8)</f>
        <v>5389</v>
      </c>
      <c r="D9" s="14">
        <f t="shared" si="0"/>
        <v>5488</v>
      </c>
      <c r="E9" s="14">
        <f t="shared" si="0"/>
        <v>5592</v>
      </c>
      <c r="F9" s="14">
        <f t="shared" si="0"/>
        <v>5673</v>
      </c>
      <c r="G9" s="14">
        <f t="shared" si="0"/>
        <v>5930</v>
      </c>
      <c r="H9" s="14">
        <f t="shared" si="0"/>
        <v>5578</v>
      </c>
      <c r="I9" s="14">
        <f t="shared" si="0"/>
        <v>5760</v>
      </c>
      <c r="J9" s="14">
        <f t="shared" si="0"/>
        <v>5807</v>
      </c>
      <c r="K9" s="14">
        <f t="shared" si="0"/>
        <v>6084</v>
      </c>
      <c r="L9" s="14">
        <f t="shared" si="0"/>
        <v>6551</v>
      </c>
      <c r="M9" s="14">
        <f t="shared" si="0"/>
        <v>6656</v>
      </c>
      <c r="N9" s="14">
        <f t="shared" si="0"/>
        <v>6697</v>
      </c>
      <c r="O9" s="14">
        <f t="shared" si="0"/>
        <v>6699</v>
      </c>
      <c r="P9" s="14">
        <f t="shared" si="0"/>
        <v>7048</v>
      </c>
      <c r="Q9" s="10">
        <f>P9-N9</f>
        <v>351</v>
      </c>
      <c r="R9" s="37">
        <f>Q9/N9</f>
        <v>0.052411527549649096</v>
      </c>
      <c r="T9" s="48"/>
    </row>
    <row r="10" spans="1:18" ht="15.75" thickBot="1">
      <c r="A10" s="6"/>
      <c r="B10" s="6"/>
      <c r="C10" s="6"/>
      <c r="D10" s="6"/>
      <c r="E10" s="6"/>
      <c r="F10" s="6"/>
      <c r="G10" s="6"/>
      <c r="H10" s="6"/>
      <c r="I10" s="11"/>
      <c r="J10" s="11"/>
      <c r="K10" s="11"/>
      <c r="L10" s="11"/>
      <c r="M10" s="11"/>
      <c r="N10" s="11"/>
      <c r="O10" s="11"/>
      <c r="P10" s="11"/>
      <c r="Q10" s="67"/>
      <c r="R10" s="68"/>
    </row>
    <row r="11" spans="1:18" ht="15">
      <c r="A11" s="38"/>
      <c r="B11" s="39">
        <v>2000</v>
      </c>
      <c r="C11" s="39">
        <v>2001</v>
      </c>
      <c r="D11" s="40">
        <v>2002</v>
      </c>
      <c r="E11" s="39">
        <v>2003</v>
      </c>
      <c r="F11" s="40">
        <v>2004</v>
      </c>
      <c r="G11" s="39">
        <v>2005</v>
      </c>
      <c r="H11" s="40">
        <v>2006</v>
      </c>
      <c r="I11" s="39">
        <v>2007</v>
      </c>
      <c r="J11" s="40">
        <v>2008</v>
      </c>
      <c r="K11" s="39">
        <v>2009</v>
      </c>
      <c r="L11" s="39">
        <v>2010</v>
      </c>
      <c r="M11" s="39">
        <v>2011</v>
      </c>
      <c r="N11" s="39">
        <v>2012</v>
      </c>
      <c r="O11" s="39">
        <v>2013</v>
      </c>
      <c r="P11" s="39">
        <v>2014</v>
      </c>
      <c r="Q11" s="65" t="s">
        <v>34</v>
      </c>
      <c r="R11" s="66"/>
    </row>
    <row r="12" spans="1:18" ht="15.75" thickBot="1">
      <c r="A12" s="41" t="s">
        <v>26</v>
      </c>
      <c r="B12" s="42" t="s">
        <v>19</v>
      </c>
      <c r="C12" s="42" t="s">
        <v>19</v>
      </c>
      <c r="D12" s="42" t="s">
        <v>19</v>
      </c>
      <c r="E12" s="42" t="s">
        <v>19</v>
      </c>
      <c r="F12" s="42" t="s">
        <v>19</v>
      </c>
      <c r="G12" s="42" t="s">
        <v>19</v>
      </c>
      <c r="H12" s="42" t="s">
        <v>19</v>
      </c>
      <c r="I12" s="42" t="s">
        <v>19</v>
      </c>
      <c r="J12" s="42" t="s">
        <v>19</v>
      </c>
      <c r="K12" s="42" t="s">
        <v>19</v>
      </c>
      <c r="L12" s="42" t="s">
        <v>19</v>
      </c>
      <c r="M12" s="42" t="s">
        <v>19</v>
      </c>
      <c r="N12" s="42" t="s">
        <v>19</v>
      </c>
      <c r="O12" s="42" t="s">
        <v>19</v>
      </c>
      <c r="P12" s="42" t="s">
        <v>19</v>
      </c>
      <c r="Q12" s="44" t="s">
        <v>7</v>
      </c>
      <c r="R12" s="45" t="s">
        <v>6</v>
      </c>
    </row>
    <row r="13" spans="1:18" ht="16.5" customHeight="1">
      <c r="A13" s="18" t="s">
        <v>21</v>
      </c>
      <c r="B13" s="3">
        <f aca="true" t="shared" si="1" ref="B13:L13">(B4/B$19)*100000</f>
        <v>1094.8929312757393</v>
      </c>
      <c r="C13" s="3">
        <f t="shared" si="1"/>
        <v>1298.0145501124925</v>
      </c>
      <c r="D13" s="3">
        <f t="shared" si="1"/>
        <v>1427.1353576614383</v>
      </c>
      <c r="E13" s="3">
        <f t="shared" si="1"/>
        <v>1448.375684518248</v>
      </c>
      <c r="F13" s="3">
        <f t="shared" si="1"/>
        <v>1489.9973409663241</v>
      </c>
      <c r="G13" s="3">
        <f t="shared" si="1"/>
        <v>1514.6979399737675</v>
      </c>
      <c r="H13" s="3">
        <f t="shared" si="1"/>
        <v>1595.356110047876</v>
      </c>
      <c r="I13" s="3">
        <f t="shared" si="1"/>
        <v>1643.1716497407854</v>
      </c>
      <c r="J13" s="12">
        <f t="shared" si="1"/>
        <v>1598.592383500377</v>
      </c>
      <c r="K13" s="12">
        <f t="shared" si="1"/>
        <v>1646.5256797583081</v>
      </c>
      <c r="L13" s="12">
        <f t="shared" si="1"/>
        <v>1717.3014864411155</v>
      </c>
      <c r="M13" s="12">
        <f aca="true" t="shared" si="2" ref="M13:O16">(M4/M$19)*100000</f>
        <v>1716.1345917778376</v>
      </c>
      <c r="N13" s="12">
        <f t="shared" si="2"/>
        <v>1714.231790668518</v>
      </c>
      <c r="O13" s="12">
        <f t="shared" si="2"/>
        <v>1647.818640588843</v>
      </c>
      <c r="P13" s="12">
        <f>(P4/P$19)*100000</f>
        <v>1727.6012410105957</v>
      </c>
      <c r="Q13" s="12">
        <f>P13-N13</f>
        <v>13.369450342077698</v>
      </c>
      <c r="R13" s="63">
        <f>Q13/N13</f>
        <v>0.007799091356755125</v>
      </c>
    </row>
    <row r="14" spans="1:18" ht="16.5" customHeight="1">
      <c r="A14" s="21" t="s">
        <v>22</v>
      </c>
      <c r="B14" s="25">
        <f aca="true" t="shared" si="3" ref="B14:L14">(B5/B$19)*100000</f>
        <v>19.23191702422558</v>
      </c>
      <c r="C14" s="25">
        <f t="shared" si="3"/>
        <v>21.67736849884223</v>
      </c>
      <c r="D14" s="25">
        <f t="shared" si="3"/>
        <v>16.594597182109748</v>
      </c>
      <c r="E14" s="25">
        <f t="shared" si="3"/>
        <v>24.38769466606278</v>
      </c>
      <c r="F14" s="25">
        <f t="shared" si="3"/>
        <v>22.83640686343516</v>
      </c>
      <c r="G14" s="25">
        <f t="shared" si="3"/>
        <v>20.986035028161407</v>
      </c>
      <c r="H14" s="25">
        <f t="shared" si="3"/>
        <v>24.451058640279648</v>
      </c>
      <c r="I14" s="25">
        <f t="shared" si="3"/>
        <v>24.26437516274886</v>
      </c>
      <c r="J14" s="26">
        <f t="shared" si="3"/>
        <v>20.802214280142262</v>
      </c>
      <c r="K14" s="26">
        <f t="shared" si="3"/>
        <v>20.80601949495525</v>
      </c>
      <c r="L14" s="26">
        <f t="shared" si="3"/>
        <v>23.308018235749504</v>
      </c>
      <c r="M14" s="26">
        <f t="shared" si="2"/>
        <v>27.369271083145676</v>
      </c>
      <c r="N14" s="26">
        <f t="shared" si="2"/>
        <v>29.38837137195163</v>
      </c>
      <c r="O14" s="26">
        <f t="shared" si="2"/>
        <v>26.931977147040755</v>
      </c>
      <c r="P14" s="26">
        <f>(P5/P$19)*100000</f>
        <v>23.25617055206571</v>
      </c>
      <c r="Q14" s="12">
        <f>P14-N14</f>
        <v>-6.13220081988592</v>
      </c>
      <c r="R14" s="60">
        <f>Q14/N14</f>
        <v>-0.20866079110932004</v>
      </c>
    </row>
    <row r="15" spans="1:18" ht="16.5" customHeight="1">
      <c r="A15" s="21" t="s">
        <v>23</v>
      </c>
      <c r="B15" s="25">
        <f aca="true" t="shared" si="4" ref="B15:L15">(B6/B$19)*100000</f>
        <v>9.284373735833041</v>
      </c>
      <c r="C15" s="25">
        <f t="shared" si="4"/>
        <v>9.524904340400376</v>
      </c>
      <c r="D15" s="25">
        <f t="shared" si="4"/>
        <v>11.80769414880886</v>
      </c>
      <c r="E15" s="25">
        <f t="shared" si="4"/>
        <v>11.718762372004194</v>
      </c>
      <c r="F15" s="25">
        <f t="shared" si="4"/>
        <v>8.44634226455821</v>
      </c>
      <c r="G15" s="25">
        <f t="shared" si="4"/>
        <v>8.332690378828794</v>
      </c>
      <c r="H15" s="25">
        <f t="shared" si="4"/>
        <v>12.678326702367224</v>
      </c>
      <c r="I15" s="25">
        <f t="shared" si="4"/>
        <v>12.13218758137443</v>
      </c>
      <c r="J15" s="26">
        <f t="shared" si="4"/>
        <v>10.401107140071131</v>
      </c>
      <c r="K15" s="26">
        <f t="shared" si="4"/>
        <v>7.6953770734766005</v>
      </c>
      <c r="L15" s="26">
        <f t="shared" si="4"/>
        <v>10.26662708003252</v>
      </c>
      <c r="M15" s="26">
        <f t="shared" si="2"/>
        <v>8.129486460340301</v>
      </c>
      <c r="N15" s="26">
        <f t="shared" si="2"/>
        <v>9.167014923361059</v>
      </c>
      <c r="O15" s="26">
        <f t="shared" si="2"/>
        <v>18.56476094601838</v>
      </c>
      <c r="P15" s="26">
        <f>(P6/P$19)*100000</f>
        <v>7.155744785250987</v>
      </c>
      <c r="Q15" s="12">
        <f>P15-N15</f>
        <v>-2.0112701381100715</v>
      </c>
      <c r="R15" s="60">
        <f>Q15/N15</f>
        <v>-0.2194029523159809</v>
      </c>
    </row>
    <row r="16" spans="1:18" ht="16.5" customHeight="1">
      <c r="A16" s="21" t="s">
        <v>24</v>
      </c>
      <c r="B16" s="25">
        <f aca="true" t="shared" si="5" ref="B16:L16">(B7/B$19)*100000</f>
        <v>4.973771644196272</v>
      </c>
      <c r="C16" s="25">
        <f t="shared" si="5"/>
        <v>3.941339727062224</v>
      </c>
      <c r="D16" s="25">
        <f t="shared" si="5"/>
        <v>7.02079111550797</v>
      </c>
      <c r="E16" s="25">
        <f t="shared" si="5"/>
        <v>3.4839563808661116</v>
      </c>
      <c r="F16" s="25">
        <f t="shared" si="5"/>
        <v>9.071997247118077</v>
      </c>
      <c r="G16" s="25">
        <f t="shared" si="5"/>
        <v>7.715454054471105</v>
      </c>
      <c r="H16" s="25">
        <f t="shared" si="5"/>
        <v>9.055947644548018</v>
      </c>
      <c r="I16" s="25">
        <f t="shared" si="5"/>
        <v>8.877210425395923</v>
      </c>
      <c r="J16" s="26">
        <f t="shared" si="5"/>
        <v>8.089749997833103</v>
      </c>
      <c r="K16" s="26">
        <f t="shared" si="5"/>
        <v>8.265405004845237</v>
      </c>
      <c r="L16" s="26">
        <f t="shared" si="5"/>
        <v>10.544103487600967</v>
      </c>
      <c r="M16" s="26">
        <f t="shared" si="2"/>
        <v>7.858503578328957</v>
      </c>
      <c r="N16" s="26">
        <f t="shared" si="2"/>
        <v>8.358160665417437</v>
      </c>
      <c r="O16" s="26">
        <f t="shared" si="2"/>
        <v>10.45902025127796</v>
      </c>
      <c r="P16" s="26">
        <f>(P7/P$19)*100000</f>
        <v>6.389057843974095</v>
      </c>
      <c r="Q16" s="12">
        <f>P16-N16</f>
        <v>-1.9691028214433413</v>
      </c>
      <c r="R16" s="60">
        <f>Q16/N16</f>
        <v>-0.23559044869652518</v>
      </c>
    </row>
    <row r="17" spans="1:18" ht="20.25" customHeight="1" thickBot="1">
      <c r="A17" s="20" t="s">
        <v>14</v>
      </c>
      <c r="B17" s="16">
        <f aca="true" t="shared" si="6" ref="B17:L17">(B9/B$19)*100000</f>
        <v>1742.1464145738141</v>
      </c>
      <c r="C17" s="16">
        <f t="shared" si="6"/>
        <v>1769.9899824281936</v>
      </c>
      <c r="D17" s="16">
        <f t="shared" si="6"/>
        <v>1751.368256450352</v>
      </c>
      <c r="E17" s="16">
        <f t="shared" si="6"/>
        <v>1771.1167347093906</v>
      </c>
      <c r="F17" s="16">
        <f t="shared" si="6"/>
        <v>1774.6703580310639</v>
      </c>
      <c r="G17" s="16">
        <f t="shared" si="6"/>
        <v>1830.1057017205462</v>
      </c>
      <c r="H17" s="16">
        <f t="shared" si="6"/>
        <v>1683.8025320429613</v>
      </c>
      <c r="I17" s="16">
        <f t="shared" si="6"/>
        <v>1704.4244016760174</v>
      </c>
      <c r="J17" s="17">
        <f t="shared" si="6"/>
        <v>1677.7563656220295</v>
      </c>
      <c r="K17" s="17">
        <f t="shared" si="6"/>
        <v>1734.024967223394</v>
      </c>
      <c r="L17" s="17">
        <f t="shared" si="6"/>
        <v>1817.747945980893</v>
      </c>
      <c r="M17" s="17">
        <f>(M9/M$19)*100000</f>
        <v>1803.6620626675015</v>
      </c>
      <c r="N17" s="17">
        <f>(N9/N$19)*100000</f>
        <v>1805.6323218161474</v>
      </c>
      <c r="O17" s="17">
        <f>(O9/O$19)*100000</f>
        <v>1751.6244165827766</v>
      </c>
      <c r="P17" s="17">
        <f>(P9/P$19)*100000</f>
        <v>1801.2031873731771</v>
      </c>
      <c r="Q17" s="13">
        <f>P17-N17</f>
        <v>-4.42913444297028</v>
      </c>
      <c r="R17" s="61">
        <f>Q17/N17</f>
        <v>-0.002452954784568407</v>
      </c>
    </row>
    <row r="18" spans="1:18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ht="14.25">
      <c r="A19" s="28" t="s">
        <v>20</v>
      </c>
      <c r="B19" s="29">
        <v>301582</v>
      </c>
      <c r="C19" s="29">
        <v>304465</v>
      </c>
      <c r="D19" s="29">
        <v>313355</v>
      </c>
      <c r="E19" s="29">
        <v>315733</v>
      </c>
      <c r="F19" s="29">
        <v>319665</v>
      </c>
      <c r="G19" s="29">
        <v>324025</v>
      </c>
      <c r="H19" s="29">
        <v>331274</v>
      </c>
      <c r="I19" s="29">
        <v>337944</v>
      </c>
      <c r="J19" s="29">
        <v>346117</v>
      </c>
      <c r="K19" s="29">
        <v>350860</v>
      </c>
      <c r="L19" s="29">
        <v>360391</v>
      </c>
      <c r="M19" s="29">
        <v>369027</v>
      </c>
      <c r="N19" s="59">
        <v>370895</v>
      </c>
      <c r="O19" s="59">
        <v>382445</v>
      </c>
      <c r="P19" s="59">
        <v>391294</v>
      </c>
      <c r="Q19" s="30"/>
      <c r="R19" s="30"/>
    </row>
    <row r="20" spans="1:20" ht="19.5" customHeight="1">
      <c r="A20" s="28" t="s">
        <v>28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18" ht="16.5" customHeight="1">
      <c r="A21" s="32" t="s">
        <v>35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ht="16.5" customHeight="1">
      <c r="A22" s="32" t="s">
        <v>36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1:18" ht="17.25" customHeight="1">
      <c r="A23" s="33" t="s">
        <v>27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5" spans="1:2" ht="12.75">
      <c r="A25" s="1"/>
      <c r="B25" s="34"/>
    </row>
    <row r="26" spans="1:2" ht="12.75">
      <c r="A26" s="1"/>
      <c r="B26" s="34"/>
    </row>
    <row r="27" spans="1:2" ht="12.75">
      <c r="A27" s="1"/>
      <c r="B27" s="34"/>
    </row>
    <row r="28" spans="1:2" ht="12.75">
      <c r="A28" s="1"/>
      <c r="B28" s="34"/>
    </row>
    <row r="29" ht="12">
      <c r="A29" s="1"/>
    </row>
    <row r="30" ht="12">
      <c r="A30" s="1"/>
    </row>
    <row r="31" ht="12">
      <c r="A31" s="1"/>
    </row>
    <row r="32" ht="12">
      <c r="A32" s="1"/>
    </row>
    <row r="33" ht="12">
      <c r="A33" s="1"/>
    </row>
    <row r="34" ht="12">
      <c r="A34" s="1"/>
    </row>
  </sheetData>
  <sheetProtection/>
  <mergeCells count="3">
    <mergeCell ref="Q11:R11"/>
    <mergeCell ref="Q2:R2"/>
    <mergeCell ref="Q10:R10"/>
  </mergeCells>
  <printOptions/>
  <pageMargins left="0.59" right="0.53" top="1" bottom="1" header="0.5" footer="0.5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="85" zoomScaleNormal="85" zoomScalePageLayoutView="0" workbookViewId="0" topLeftCell="A1">
      <selection activeCell="A45" sqref="A45"/>
    </sheetView>
  </sheetViews>
  <sheetFormatPr defaultColWidth="9.140625" defaultRowHeight="12.75"/>
  <cols>
    <col min="1" max="1" width="28.8515625" style="2" customWidth="1"/>
    <col min="2" max="8" width="9.28125" style="2" bestFit="1" customWidth="1"/>
    <col min="9" max="9" width="9.28125" style="2" customWidth="1"/>
    <col min="10" max="16" width="9.00390625" style="2" customWidth="1"/>
    <col min="17" max="17" width="10.28125" style="2" customWidth="1"/>
    <col min="18" max="18" width="11.8515625" style="2" customWidth="1"/>
    <col min="19" max="54" width="9.140625" style="2" customWidth="1"/>
    <col min="55" max="16384" width="9.140625" style="1" customWidth="1"/>
  </cols>
  <sheetData>
    <row r="1" spans="1:18" ht="24.75" customHeight="1" thickBot="1">
      <c r="A1" s="5" t="s">
        <v>37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  <c r="R1" s="7"/>
    </row>
    <row r="2" spans="1:19" ht="15">
      <c r="A2" s="38"/>
      <c r="B2" s="39">
        <v>2000</v>
      </c>
      <c r="C2" s="39">
        <v>2001</v>
      </c>
      <c r="D2" s="40">
        <v>2002</v>
      </c>
      <c r="E2" s="39">
        <v>2003</v>
      </c>
      <c r="F2" s="40">
        <v>2004</v>
      </c>
      <c r="G2" s="39">
        <v>2005</v>
      </c>
      <c r="H2" s="40">
        <v>2006</v>
      </c>
      <c r="I2" s="39">
        <v>2007</v>
      </c>
      <c r="J2" s="40">
        <v>2008</v>
      </c>
      <c r="K2" s="39">
        <v>2009</v>
      </c>
      <c r="L2" s="39">
        <v>2010</v>
      </c>
      <c r="M2" s="39">
        <v>2011</v>
      </c>
      <c r="N2" s="39">
        <v>2012</v>
      </c>
      <c r="O2" s="39">
        <v>2013</v>
      </c>
      <c r="P2" s="39">
        <v>2014</v>
      </c>
      <c r="Q2" s="65" t="s">
        <v>34</v>
      </c>
      <c r="R2" s="66"/>
      <c r="S2" s="8"/>
    </row>
    <row r="3" spans="1:19" ht="15.75" thickBot="1">
      <c r="A3" s="41" t="s">
        <v>18</v>
      </c>
      <c r="B3" s="42" t="s">
        <v>12</v>
      </c>
      <c r="C3" s="42" t="s">
        <v>12</v>
      </c>
      <c r="D3" s="43" t="s">
        <v>12</v>
      </c>
      <c r="E3" s="42" t="s">
        <v>12</v>
      </c>
      <c r="F3" s="43" t="s">
        <v>12</v>
      </c>
      <c r="G3" s="42" t="s">
        <v>12</v>
      </c>
      <c r="H3" s="43" t="s">
        <v>12</v>
      </c>
      <c r="I3" s="42" t="s">
        <v>12</v>
      </c>
      <c r="J3" s="42" t="s">
        <v>12</v>
      </c>
      <c r="K3" s="42" t="s">
        <v>12</v>
      </c>
      <c r="L3" s="42" t="s">
        <v>12</v>
      </c>
      <c r="M3" s="42" t="s">
        <v>12</v>
      </c>
      <c r="N3" s="42" t="s">
        <v>12</v>
      </c>
      <c r="O3" s="42" t="s">
        <v>12</v>
      </c>
      <c r="P3" s="42" t="s">
        <v>12</v>
      </c>
      <c r="Q3" s="44" t="s">
        <v>7</v>
      </c>
      <c r="R3" s="45" t="s">
        <v>6</v>
      </c>
      <c r="S3" s="8"/>
    </row>
    <row r="4" spans="1:18" ht="15.75" customHeight="1">
      <c r="A4" s="18" t="s">
        <v>0</v>
      </c>
      <c r="B4" s="4">
        <v>15</v>
      </c>
      <c r="C4" s="19">
        <v>24</v>
      </c>
      <c r="D4" s="4">
        <v>28</v>
      </c>
      <c r="E4" s="19">
        <v>36</v>
      </c>
      <c r="F4" s="4">
        <v>32</v>
      </c>
      <c r="G4" s="19">
        <v>38</v>
      </c>
      <c r="H4" s="4">
        <v>33</v>
      </c>
      <c r="I4" s="19">
        <v>23</v>
      </c>
      <c r="J4" s="49">
        <v>20</v>
      </c>
      <c r="K4" s="52">
        <v>38</v>
      </c>
      <c r="L4" s="55">
        <v>26</v>
      </c>
      <c r="M4" s="55">
        <v>24</v>
      </c>
      <c r="N4" s="55">
        <v>49</v>
      </c>
      <c r="O4" s="55">
        <v>32</v>
      </c>
      <c r="P4" s="55">
        <v>28</v>
      </c>
      <c r="Q4" s="9">
        <f>P4-N4</f>
        <v>-21</v>
      </c>
      <c r="R4" s="60">
        <f>Q4/N4</f>
        <v>-0.42857142857142855</v>
      </c>
    </row>
    <row r="5" spans="1:18" ht="15.75" customHeight="1">
      <c r="A5" s="21" t="s">
        <v>33</v>
      </c>
      <c r="B5" s="22">
        <v>1</v>
      </c>
      <c r="C5" s="23">
        <v>4</v>
      </c>
      <c r="D5" s="22">
        <v>3</v>
      </c>
      <c r="E5" s="23">
        <v>9</v>
      </c>
      <c r="F5" s="22">
        <v>6</v>
      </c>
      <c r="G5" s="23">
        <v>4</v>
      </c>
      <c r="H5" s="22">
        <v>4</v>
      </c>
      <c r="I5" s="23">
        <v>3</v>
      </c>
      <c r="J5" s="50">
        <v>4</v>
      </c>
      <c r="K5" s="53">
        <v>1</v>
      </c>
      <c r="L5" s="50">
        <v>3</v>
      </c>
      <c r="M5" s="55">
        <v>2</v>
      </c>
      <c r="N5" s="55">
        <v>4</v>
      </c>
      <c r="O5" s="55">
        <v>2</v>
      </c>
      <c r="P5" s="55">
        <v>2</v>
      </c>
      <c r="Q5" s="9">
        <f aca="true" t="shared" si="0" ref="Q5:Q18">P5-N5</f>
        <v>-2</v>
      </c>
      <c r="R5" s="36" t="s">
        <v>30</v>
      </c>
    </row>
    <row r="6" spans="1:18" ht="15.75" customHeight="1">
      <c r="A6" s="21" t="s">
        <v>1</v>
      </c>
      <c r="B6" s="22">
        <v>2674</v>
      </c>
      <c r="C6" s="23">
        <v>3211</v>
      </c>
      <c r="D6" s="22">
        <v>3572</v>
      </c>
      <c r="E6" s="23">
        <v>3606</v>
      </c>
      <c r="F6" s="22">
        <v>3863</v>
      </c>
      <c r="G6" s="23">
        <v>4028</v>
      </c>
      <c r="H6" s="22">
        <v>4267</v>
      </c>
      <c r="I6" s="23">
        <v>4513</v>
      </c>
      <c r="J6" s="50">
        <v>4594</v>
      </c>
      <c r="K6" s="53">
        <v>4796</v>
      </c>
      <c r="L6" s="50">
        <v>5097</v>
      </c>
      <c r="M6" s="55">
        <v>5247</v>
      </c>
      <c r="N6" s="55">
        <v>5188</v>
      </c>
      <c r="O6" s="55">
        <v>5233</v>
      </c>
      <c r="P6" s="55">
        <v>5613</v>
      </c>
      <c r="Q6" s="9">
        <f t="shared" si="0"/>
        <v>425</v>
      </c>
      <c r="R6" s="62">
        <f>Q6/N6</f>
        <v>0.08191981495759446</v>
      </c>
    </row>
    <row r="7" spans="1:18" ht="15.75" customHeight="1">
      <c r="A7" s="21" t="s">
        <v>2</v>
      </c>
      <c r="B7" s="22">
        <v>10</v>
      </c>
      <c r="C7" s="23">
        <v>9</v>
      </c>
      <c r="D7" s="22">
        <v>8</v>
      </c>
      <c r="E7" s="23">
        <v>14</v>
      </c>
      <c r="F7" s="22">
        <v>5</v>
      </c>
      <c r="G7" s="23">
        <v>10</v>
      </c>
      <c r="H7" s="22">
        <v>10</v>
      </c>
      <c r="I7" s="23">
        <v>10</v>
      </c>
      <c r="J7" s="50">
        <v>10</v>
      </c>
      <c r="K7" s="53">
        <v>10</v>
      </c>
      <c r="L7" s="50">
        <v>13</v>
      </c>
      <c r="M7" s="55">
        <v>9</v>
      </c>
      <c r="N7" s="55">
        <v>8</v>
      </c>
      <c r="O7" s="55">
        <v>7</v>
      </c>
      <c r="P7" s="55">
        <v>8</v>
      </c>
      <c r="Q7" s="9">
        <f t="shared" si="0"/>
        <v>0</v>
      </c>
      <c r="R7" s="36" t="s">
        <v>30</v>
      </c>
    </row>
    <row r="8" spans="1:18" ht="15.75" customHeight="1">
      <c r="A8" s="21" t="s">
        <v>13</v>
      </c>
      <c r="B8" s="22">
        <v>7</v>
      </c>
      <c r="C8" s="23">
        <v>8</v>
      </c>
      <c r="D8" s="22">
        <v>9</v>
      </c>
      <c r="E8" s="23">
        <v>18</v>
      </c>
      <c r="F8" s="22">
        <v>13</v>
      </c>
      <c r="G8" s="23">
        <v>16</v>
      </c>
      <c r="H8" s="22">
        <v>14</v>
      </c>
      <c r="I8" s="23">
        <v>12</v>
      </c>
      <c r="J8" s="50">
        <v>13</v>
      </c>
      <c r="K8" s="53">
        <v>16</v>
      </c>
      <c r="L8" s="50">
        <v>23</v>
      </c>
      <c r="M8" s="55">
        <v>26</v>
      </c>
      <c r="N8" s="55">
        <v>21</v>
      </c>
      <c r="O8" s="55">
        <v>25</v>
      </c>
      <c r="P8" s="55">
        <v>30</v>
      </c>
      <c r="Q8" s="9">
        <f t="shared" si="0"/>
        <v>9</v>
      </c>
      <c r="R8" s="62">
        <f>Q8/N8</f>
        <v>0.42857142857142855</v>
      </c>
    </row>
    <row r="9" spans="1:18" ht="15.75" customHeight="1">
      <c r="A9" s="21" t="s">
        <v>3</v>
      </c>
      <c r="B9" s="22">
        <v>5</v>
      </c>
      <c r="C9" s="23">
        <v>4</v>
      </c>
      <c r="D9" s="22">
        <v>4</v>
      </c>
      <c r="E9" s="23">
        <v>3</v>
      </c>
      <c r="F9" s="22">
        <v>7</v>
      </c>
      <c r="G9" s="23">
        <v>4</v>
      </c>
      <c r="H9" s="22">
        <v>8</v>
      </c>
      <c r="I9" s="23">
        <v>5</v>
      </c>
      <c r="J9" s="50">
        <v>5</v>
      </c>
      <c r="K9" s="53">
        <v>6</v>
      </c>
      <c r="L9" s="50">
        <v>5</v>
      </c>
      <c r="M9" s="55">
        <v>8</v>
      </c>
      <c r="N9" s="55">
        <v>13</v>
      </c>
      <c r="O9" s="55">
        <v>9</v>
      </c>
      <c r="P9" s="55">
        <v>8</v>
      </c>
      <c r="Q9" s="9">
        <f t="shared" si="0"/>
        <v>-5</v>
      </c>
      <c r="R9" s="36" t="s">
        <v>30</v>
      </c>
    </row>
    <row r="10" spans="1:18" ht="15.75" customHeight="1">
      <c r="A10" s="21" t="s">
        <v>11</v>
      </c>
      <c r="B10" s="22">
        <v>268</v>
      </c>
      <c r="C10" s="23">
        <v>246</v>
      </c>
      <c r="D10" s="22">
        <v>295</v>
      </c>
      <c r="E10" s="23">
        <v>285</v>
      </c>
      <c r="F10" s="22">
        <v>280</v>
      </c>
      <c r="G10" s="23">
        <v>235</v>
      </c>
      <c r="H10" s="22">
        <v>289</v>
      </c>
      <c r="I10" s="23">
        <v>254</v>
      </c>
      <c r="J10" s="50">
        <v>224</v>
      </c>
      <c r="K10" s="53">
        <v>254</v>
      </c>
      <c r="L10" s="50">
        <v>183</v>
      </c>
      <c r="M10" s="55">
        <v>200</v>
      </c>
      <c r="N10" s="55">
        <v>220</v>
      </c>
      <c r="O10" s="55">
        <v>224</v>
      </c>
      <c r="P10" s="55">
        <v>189</v>
      </c>
      <c r="Q10" s="9">
        <f t="shared" si="0"/>
        <v>-31</v>
      </c>
      <c r="R10" s="64">
        <f>Q10/N10</f>
        <v>-0.1409090909090909</v>
      </c>
    </row>
    <row r="11" spans="1:18" ht="15.75" customHeight="1">
      <c r="A11" s="21" t="s">
        <v>8</v>
      </c>
      <c r="B11" s="22">
        <v>0</v>
      </c>
      <c r="C11" s="23">
        <v>5</v>
      </c>
      <c r="D11" s="22">
        <v>8</v>
      </c>
      <c r="E11" s="23">
        <v>14</v>
      </c>
      <c r="F11" s="22">
        <v>8</v>
      </c>
      <c r="G11" s="23">
        <v>6</v>
      </c>
      <c r="H11" s="22">
        <v>8</v>
      </c>
      <c r="I11" s="23">
        <v>7</v>
      </c>
      <c r="J11" s="50">
        <v>16</v>
      </c>
      <c r="K11" s="53">
        <v>14</v>
      </c>
      <c r="L11" s="50">
        <v>18</v>
      </c>
      <c r="M11" s="55">
        <v>31</v>
      </c>
      <c r="N11" s="55">
        <v>16</v>
      </c>
      <c r="O11" s="55">
        <v>11</v>
      </c>
      <c r="P11" s="55">
        <v>13</v>
      </c>
      <c r="Q11" s="9">
        <f t="shared" si="0"/>
        <v>-3</v>
      </c>
      <c r="R11" s="24">
        <f>Q11/N11</f>
        <v>-0.1875</v>
      </c>
    </row>
    <row r="12" spans="1:18" ht="15.75" customHeight="1">
      <c r="A12" s="21" t="s">
        <v>9</v>
      </c>
      <c r="B12" s="22">
        <v>11</v>
      </c>
      <c r="C12" s="23">
        <v>14</v>
      </c>
      <c r="D12" s="22">
        <v>17</v>
      </c>
      <c r="E12" s="23">
        <v>21</v>
      </c>
      <c r="F12" s="22">
        <v>16</v>
      </c>
      <c r="G12" s="23">
        <v>18</v>
      </c>
      <c r="H12" s="22">
        <v>14</v>
      </c>
      <c r="I12" s="23">
        <v>11</v>
      </c>
      <c r="J12" s="50">
        <v>29</v>
      </c>
      <c r="K12" s="53">
        <v>17</v>
      </c>
      <c r="L12" s="50">
        <v>8</v>
      </c>
      <c r="M12" s="55">
        <v>29</v>
      </c>
      <c r="N12" s="55">
        <v>29</v>
      </c>
      <c r="O12" s="55">
        <v>24</v>
      </c>
      <c r="P12" s="55">
        <v>31</v>
      </c>
      <c r="Q12" s="9">
        <f t="shared" si="0"/>
        <v>2</v>
      </c>
      <c r="R12" s="62">
        <f aca="true" t="shared" si="1" ref="R12:R18">Q12/N12</f>
        <v>0.06896551724137931</v>
      </c>
    </row>
    <row r="13" spans="1:18" ht="15.75" customHeight="1">
      <c r="A13" s="21" t="s">
        <v>10</v>
      </c>
      <c r="B13" s="22">
        <v>64</v>
      </c>
      <c r="C13" s="23">
        <v>86</v>
      </c>
      <c r="D13" s="22">
        <v>96</v>
      </c>
      <c r="E13" s="23">
        <v>87</v>
      </c>
      <c r="F13" s="22">
        <v>98</v>
      </c>
      <c r="G13" s="23">
        <v>79</v>
      </c>
      <c r="H13" s="22">
        <v>92</v>
      </c>
      <c r="I13" s="23">
        <v>121</v>
      </c>
      <c r="J13" s="50">
        <v>91</v>
      </c>
      <c r="K13" s="53">
        <v>66</v>
      </c>
      <c r="L13" s="50">
        <v>105</v>
      </c>
      <c r="M13" s="55">
        <v>96</v>
      </c>
      <c r="N13" s="55">
        <v>99</v>
      </c>
      <c r="O13" s="55">
        <v>101</v>
      </c>
      <c r="P13" s="55">
        <v>100</v>
      </c>
      <c r="Q13" s="9">
        <f t="shared" si="0"/>
        <v>1</v>
      </c>
      <c r="R13" s="62">
        <f t="shared" si="1"/>
        <v>0.010101010101010102</v>
      </c>
    </row>
    <row r="14" spans="1:18" ht="15.75" customHeight="1">
      <c r="A14" s="21" t="s">
        <v>4</v>
      </c>
      <c r="B14" s="22">
        <v>9</v>
      </c>
      <c r="C14" s="23">
        <v>11</v>
      </c>
      <c r="D14" s="22">
        <v>13</v>
      </c>
      <c r="E14" s="23">
        <v>21</v>
      </c>
      <c r="F14" s="22">
        <v>14</v>
      </c>
      <c r="G14" s="23">
        <v>11</v>
      </c>
      <c r="H14" s="22">
        <v>17</v>
      </c>
      <c r="I14" s="23">
        <v>19</v>
      </c>
      <c r="J14" s="50">
        <v>18</v>
      </c>
      <c r="K14" s="53">
        <v>14</v>
      </c>
      <c r="L14" s="50">
        <v>22</v>
      </c>
      <c r="M14" s="55">
        <v>19</v>
      </c>
      <c r="N14" s="55">
        <v>20</v>
      </c>
      <c r="O14" s="55">
        <v>27</v>
      </c>
      <c r="P14" s="55">
        <v>16</v>
      </c>
      <c r="Q14" s="9">
        <f t="shared" si="0"/>
        <v>-4</v>
      </c>
      <c r="R14" s="24">
        <f t="shared" si="1"/>
        <v>-0.2</v>
      </c>
    </row>
    <row r="15" spans="1:18" ht="15.75" customHeight="1">
      <c r="A15" s="21" t="s">
        <v>16</v>
      </c>
      <c r="B15" s="22">
        <v>17</v>
      </c>
      <c r="C15" s="23">
        <v>22</v>
      </c>
      <c r="D15" s="22">
        <v>32</v>
      </c>
      <c r="E15" s="23">
        <v>28</v>
      </c>
      <c r="F15" s="22">
        <v>27</v>
      </c>
      <c r="G15" s="23">
        <v>24</v>
      </c>
      <c r="H15" s="22">
        <v>15</v>
      </c>
      <c r="I15" s="23">
        <v>28</v>
      </c>
      <c r="J15" s="50">
        <v>12</v>
      </c>
      <c r="K15" s="53">
        <v>22</v>
      </c>
      <c r="L15" s="50">
        <v>34</v>
      </c>
      <c r="M15" s="55">
        <v>32</v>
      </c>
      <c r="N15" s="55">
        <v>27</v>
      </c>
      <c r="O15" s="55">
        <v>29</v>
      </c>
      <c r="P15" s="55">
        <v>33</v>
      </c>
      <c r="Q15" s="9">
        <f t="shared" si="0"/>
        <v>6</v>
      </c>
      <c r="R15" s="62">
        <f t="shared" si="1"/>
        <v>0.2222222222222222</v>
      </c>
    </row>
    <row r="16" spans="1:18" ht="15.75" customHeight="1">
      <c r="A16" s="21" t="s">
        <v>17</v>
      </c>
      <c r="B16" s="22">
        <v>21</v>
      </c>
      <c r="C16" s="23">
        <v>24</v>
      </c>
      <c r="D16" s="22">
        <v>36</v>
      </c>
      <c r="E16" s="23">
        <v>39</v>
      </c>
      <c r="F16" s="22">
        <v>47</v>
      </c>
      <c r="G16" s="23">
        <v>50</v>
      </c>
      <c r="H16" s="22">
        <v>55</v>
      </c>
      <c r="I16" s="23">
        <v>58</v>
      </c>
      <c r="J16" s="50">
        <v>43</v>
      </c>
      <c r="K16" s="53">
        <v>42</v>
      </c>
      <c r="L16" s="50">
        <v>38</v>
      </c>
      <c r="M16" s="55">
        <v>53</v>
      </c>
      <c r="N16" s="55">
        <v>53</v>
      </c>
      <c r="O16" s="55">
        <v>46</v>
      </c>
      <c r="P16" s="55">
        <v>51</v>
      </c>
      <c r="Q16" s="9">
        <f t="shared" si="0"/>
        <v>-2</v>
      </c>
      <c r="R16" s="24">
        <f t="shared" si="1"/>
        <v>-0.03773584905660377</v>
      </c>
    </row>
    <row r="17" spans="1:18" ht="15.75" customHeight="1">
      <c r="A17" s="21" t="s">
        <v>5</v>
      </c>
      <c r="B17" s="22">
        <v>132</v>
      </c>
      <c r="C17" s="23">
        <v>141</v>
      </c>
      <c r="D17" s="22">
        <v>158</v>
      </c>
      <c r="E17" s="23">
        <v>147</v>
      </c>
      <c r="F17" s="22">
        <v>169</v>
      </c>
      <c r="G17" s="23">
        <v>157</v>
      </c>
      <c r="H17" s="22">
        <v>192</v>
      </c>
      <c r="I17" s="23">
        <v>214</v>
      </c>
      <c r="J17" s="50">
        <v>201</v>
      </c>
      <c r="K17" s="53">
        <v>206</v>
      </c>
      <c r="L17" s="50">
        <v>251</v>
      </c>
      <c r="M17" s="55">
        <v>247</v>
      </c>
      <c r="N17" s="55">
        <v>265</v>
      </c>
      <c r="O17" s="55">
        <v>261</v>
      </c>
      <c r="P17" s="55">
        <v>230</v>
      </c>
      <c r="Q17" s="9">
        <f t="shared" si="0"/>
        <v>-35</v>
      </c>
      <c r="R17" s="24">
        <f t="shared" si="1"/>
        <v>-0.1320754716981132</v>
      </c>
    </row>
    <row r="18" spans="1:18" ht="15.75" customHeight="1">
      <c r="A18" s="18" t="s">
        <v>15</v>
      </c>
      <c r="B18" s="4">
        <v>30</v>
      </c>
      <c r="C18" s="19">
        <v>38</v>
      </c>
      <c r="D18" s="4">
        <v>42</v>
      </c>
      <c r="E18" s="19">
        <v>52</v>
      </c>
      <c r="F18" s="4">
        <v>47</v>
      </c>
      <c r="G18" s="19">
        <v>58</v>
      </c>
      <c r="H18" s="4">
        <v>72</v>
      </c>
      <c r="I18" s="19">
        <v>69</v>
      </c>
      <c r="J18" s="55">
        <v>61</v>
      </c>
      <c r="K18" s="54">
        <v>61</v>
      </c>
      <c r="L18" s="55">
        <v>81</v>
      </c>
      <c r="M18" s="55">
        <v>47</v>
      </c>
      <c r="N18" s="55">
        <v>54</v>
      </c>
      <c r="O18" s="55">
        <v>62</v>
      </c>
      <c r="P18" s="55">
        <v>83</v>
      </c>
      <c r="Q18" s="9">
        <f t="shared" si="0"/>
        <v>29</v>
      </c>
      <c r="R18" s="62">
        <f t="shared" si="1"/>
        <v>0.5370370370370371</v>
      </c>
    </row>
    <row r="19" spans="1:18" ht="21" customHeight="1" thickBot="1">
      <c r="A19" s="20" t="s">
        <v>14</v>
      </c>
      <c r="B19" s="14">
        <v>5254</v>
      </c>
      <c r="C19" s="15">
        <v>5389</v>
      </c>
      <c r="D19" s="14">
        <v>5488</v>
      </c>
      <c r="E19" s="15">
        <v>5592</v>
      </c>
      <c r="F19" s="14">
        <v>5673</v>
      </c>
      <c r="G19" s="15">
        <v>5930</v>
      </c>
      <c r="H19" s="14">
        <v>5578</v>
      </c>
      <c r="I19" s="15">
        <v>5760</v>
      </c>
      <c r="J19" s="56">
        <v>5807</v>
      </c>
      <c r="K19" s="57">
        <v>6084</v>
      </c>
      <c r="L19" s="56">
        <v>6551</v>
      </c>
      <c r="M19" s="56">
        <v>6656</v>
      </c>
      <c r="N19" s="56">
        <v>6697</v>
      </c>
      <c r="O19" s="56">
        <v>6689</v>
      </c>
      <c r="P19" s="56">
        <v>7048</v>
      </c>
      <c r="Q19" s="10">
        <f>P19-N19</f>
        <v>351</v>
      </c>
      <c r="R19" s="37">
        <f>Q19/N19</f>
        <v>0.052411527549649096</v>
      </c>
    </row>
    <row r="20" spans="1:18" ht="15.75" thickBot="1">
      <c r="A20" s="6"/>
      <c r="B20" s="6"/>
      <c r="C20" s="6"/>
      <c r="D20" s="6"/>
      <c r="E20" s="6"/>
      <c r="F20" s="6"/>
      <c r="G20" s="6"/>
      <c r="H20" s="6"/>
      <c r="I20" s="11"/>
      <c r="J20" s="11"/>
      <c r="K20" s="11"/>
      <c r="L20" s="11"/>
      <c r="M20" s="11"/>
      <c r="N20" s="11"/>
      <c r="O20" s="11"/>
      <c r="P20" s="11"/>
      <c r="Q20" s="67"/>
      <c r="R20" s="68"/>
    </row>
    <row r="21" spans="1:18" ht="15">
      <c r="A21" s="38"/>
      <c r="B21" s="39">
        <v>2000</v>
      </c>
      <c r="C21" s="39">
        <v>2001</v>
      </c>
      <c r="D21" s="40">
        <v>2002</v>
      </c>
      <c r="E21" s="39">
        <v>2003</v>
      </c>
      <c r="F21" s="40">
        <v>2004</v>
      </c>
      <c r="G21" s="39">
        <v>2005</v>
      </c>
      <c r="H21" s="40">
        <v>2006</v>
      </c>
      <c r="I21" s="39">
        <v>2007</v>
      </c>
      <c r="J21" s="40">
        <v>2008</v>
      </c>
      <c r="K21" s="39">
        <v>2009</v>
      </c>
      <c r="L21" s="39">
        <v>2010</v>
      </c>
      <c r="M21" s="39">
        <v>2011</v>
      </c>
      <c r="N21" s="39">
        <v>2012</v>
      </c>
      <c r="O21" s="39">
        <v>2013</v>
      </c>
      <c r="P21" s="39">
        <v>2014</v>
      </c>
      <c r="Q21" s="65" t="s">
        <v>34</v>
      </c>
      <c r="R21" s="66"/>
    </row>
    <row r="22" spans="1:18" ht="15.75" thickBot="1">
      <c r="A22" s="41" t="s">
        <v>18</v>
      </c>
      <c r="B22" s="42" t="s">
        <v>19</v>
      </c>
      <c r="C22" s="42" t="s">
        <v>19</v>
      </c>
      <c r="D22" s="42" t="s">
        <v>19</v>
      </c>
      <c r="E22" s="42" t="s">
        <v>19</v>
      </c>
      <c r="F22" s="42" t="s">
        <v>19</v>
      </c>
      <c r="G22" s="42" t="s">
        <v>19</v>
      </c>
      <c r="H22" s="42" t="s">
        <v>19</v>
      </c>
      <c r="I22" s="42" t="s">
        <v>19</v>
      </c>
      <c r="J22" s="42" t="s">
        <v>19</v>
      </c>
      <c r="K22" s="42" t="s">
        <v>19</v>
      </c>
      <c r="L22" s="42" t="s">
        <v>19</v>
      </c>
      <c r="M22" s="42" t="s">
        <v>19</v>
      </c>
      <c r="N22" s="42" t="s">
        <v>19</v>
      </c>
      <c r="O22" s="42" t="s">
        <v>19</v>
      </c>
      <c r="P22" s="42" t="s">
        <v>19</v>
      </c>
      <c r="Q22" s="44" t="s">
        <v>7</v>
      </c>
      <c r="R22" s="45" t="s">
        <v>6</v>
      </c>
    </row>
    <row r="23" spans="1:18" ht="15.75" customHeight="1">
      <c r="A23" s="18" t="s">
        <v>0</v>
      </c>
      <c r="B23" s="3">
        <f aca="true" t="shared" si="2" ref="B23:K23">(B4/B$40)*100000</f>
        <v>4.973771644196272</v>
      </c>
      <c r="C23" s="3">
        <f t="shared" si="2"/>
        <v>7.882679454124448</v>
      </c>
      <c r="D23" s="3">
        <f t="shared" si="2"/>
        <v>8.935552328828326</v>
      </c>
      <c r="E23" s="3">
        <f t="shared" si="2"/>
        <v>11.40203906465273</v>
      </c>
      <c r="F23" s="3">
        <f t="shared" si="2"/>
        <v>10.010479720957878</v>
      </c>
      <c r="G23" s="3">
        <f t="shared" si="2"/>
        <v>11.727490162796082</v>
      </c>
      <c r="H23" s="3">
        <f t="shared" si="2"/>
        <v>9.961542409002819</v>
      </c>
      <c r="I23" s="3">
        <f t="shared" si="2"/>
        <v>6.805861326136875</v>
      </c>
      <c r="J23" s="12">
        <f t="shared" si="2"/>
        <v>5.778392855595073</v>
      </c>
      <c r="K23" s="12">
        <f t="shared" si="2"/>
        <v>10.830530696004104</v>
      </c>
      <c r="L23" s="12">
        <f>(L4/L$40)*100000</f>
        <v>7.214386596779609</v>
      </c>
      <c r="M23" s="12">
        <f>(M4/M$40)*100000</f>
        <v>6.50358916827224</v>
      </c>
      <c r="N23" s="12">
        <f>(N4/N$40)*100000</f>
        <v>13.211286213079173</v>
      </c>
      <c r="O23" s="12">
        <f>(O4/O$40)*100000</f>
        <v>8.36721620102237</v>
      </c>
      <c r="P23" s="12">
        <f>(P4/P$40)*100000</f>
        <v>7.155744785250987</v>
      </c>
      <c r="Q23" s="12">
        <f>P23-N23</f>
        <v>-6.055541427828186</v>
      </c>
      <c r="R23" s="60">
        <f>Q23/N23</f>
        <v>-0.45836123221925207</v>
      </c>
    </row>
    <row r="24" spans="1:18" ht="15.75" customHeight="1">
      <c r="A24" s="21" t="s">
        <v>33</v>
      </c>
      <c r="B24" s="35" t="s">
        <v>29</v>
      </c>
      <c r="C24" s="35" t="s">
        <v>29</v>
      </c>
      <c r="D24" s="35" t="s">
        <v>29</v>
      </c>
      <c r="E24" s="35" t="s">
        <v>29</v>
      </c>
      <c r="F24" s="35" t="s">
        <v>29</v>
      </c>
      <c r="G24" s="35" t="s">
        <v>29</v>
      </c>
      <c r="H24" s="35" t="s">
        <v>29</v>
      </c>
      <c r="I24" s="35" t="s">
        <v>29</v>
      </c>
      <c r="J24" s="35" t="s">
        <v>29</v>
      </c>
      <c r="K24" s="35" t="s">
        <v>29</v>
      </c>
      <c r="L24" s="35" t="s">
        <v>29</v>
      </c>
      <c r="M24" s="35" t="s">
        <v>29</v>
      </c>
      <c r="N24" s="35" t="s">
        <v>29</v>
      </c>
      <c r="O24" s="35" t="s">
        <v>29</v>
      </c>
      <c r="P24" s="35" t="s">
        <v>29</v>
      </c>
      <c r="Q24" s="35" t="s">
        <v>29</v>
      </c>
      <c r="R24" s="36" t="s">
        <v>30</v>
      </c>
    </row>
    <row r="25" spans="1:18" ht="15.75" customHeight="1">
      <c r="A25" s="21" t="s">
        <v>1</v>
      </c>
      <c r="B25" s="25">
        <f aca="true" t="shared" si="3" ref="B25:K25">(B6/B$40)*100000</f>
        <v>886.6576917720554</v>
      </c>
      <c r="C25" s="25">
        <f t="shared" si="3"/>
        <v>1054.6368219664</v>
      </c>
      <c r="D25" s="25">
        <f t="shared" si="3"/>
        <v>1139.9211756633852</v>
      </c>
      <c r="E25" s="25">
        <f t="shared" si="3"/>
        <v>1142.1042463093816</v>
      </c>
      <c r="F25" s="25">
        <f t="shared" si="3"/>
        <v>1208.452598814384</v>
      </c>
      <c r="G25" s="25">
        <f t="shared" si="3"/>
        <v>1243.1139572563845</v>
      </c>
      <c r="H25" s="25">
        <f t="shared" si="3"/>
        <v>1288.057619976213</v>
      </c>
      <c r="I25" s="25">
        <f t="shared" si="3"/>
        <v>1335.4283549937268</v>
      </c>
      <c r="J25" s="26">
        <f t="shared" si="3"/>
        <v>1327.2968389301884</v>
      </c>
      <c r="K25" s="26">
        <f t="shared" si="3"/>
        <v>1366.9269794219917</v>
      </c>
      <c r="L25" s="26">
        <f>(L6/L$40)*100000</f>
        <v>1414.2972493763718</v>
      </c>
      <c r="M25" s="26">
        <f>(M6/M$40)*100000</f>
        <v>1421.8471819135184</v>
      </c>
      <c r="N25" s="26">
        <f>(N6/N$40)*100000</f>
        <v>1398.7786300705052</v>
      </c>
      <c r="O25" s="26">
        <f>(O6/O$40)*100000</f>
        <v>1368.3013243734392</v>
      </c>
      <c r="P25" s="26">
        <f>(P6/P$40)*100000</f>
        <v>1434.471267129064</v>
      </c>
      <c r="Q25" s="12">
        <f>P25-N25</f>
        <v>35.69263705855883</v>
      </c>
      <c r="R25" s="63">
        <f>Q25/N25</f>
        <v>0.02551700196961098</v>
      </c>
    </row>
    <row r="26" spans="1:18" ht="15.75" customHeight="1">
      <c r="A26" s="21" t="s">
        <v>2</v>
      </c>
      <c r="B26" s="25">
        <f aca="true" t="shared" si="4" ref="B26:K26">(B7/B$40)*100000</f>
        <v>3.3158477627975143</v>
      </c>
      <c r="C26" s="35" t="s">
        <v>29</v>
      </c>
      <c r="D26" s="35" t="s">
        <v>29</v>
      </c>
      <c r="E26" s="25">
        <f t="shared" si="4"/>
        <v>4.434126302920506</v>
      </c>
      <c r="F26" s="35" t="s">
        <v>29</v>
      </c>
      <c r="G26" s="25">
        <f t="shared" si="4"/>
        <v>3.086181621788442</v>
      </c>
      <c r="H26" s="25">
        <f t="shared" si="4"/>
        <v>3.018649214849339</v>
      </c>
      <c r="I26" s="25">
        <f t="shared" si="4"/>
        <v>2.9590701417986414</v>
      </c>
      <c r="J26" s="26">
        <f t="shared" si="4"/>
        <v>2.8891964277975366</v>
      </c>
      <c r="K26" s="26">
        <f t="shared" si="4"/>
        <v>2.8501396568431856</v>
      </c>
      <c r="L26" s="26">
        <f>(L7/L$40)*100000</f>
        <v>3.6071932983898045</v>
      </c>
      <c r="M26" s="26" t="s">
        <v>29</v>
      </c>
      <c r="N26" s="26" t="s">
        <v>29</v>
      </c>
      <c r="O26" s="26" t="s">
        <v>29</v>
      </c>
      <c r="P26" s="26" t="s">
        <v>29</v>
      </c>
      <c r="Q26" s="12" t="s">
        <v>29</v>
      </c>
      <c r="R26" s="58" t="s">
        <v>30</v>
      </c>
    </row>
    <row r="27" spans="1:18" ht="15.75" customHeight="1">
      <c r="A27" s="21" t="s">
        <v>13</v>
      </c>
      <c r="B27" s="35" t="s">
        <v>29</v>
      </c>
      <c r="C27" s="35" t="s">
        <v>29</v>
      </c>
      <c r="D27" s="35" t="s">
        <v>29</v>
      </c>
      <c r="E27" s="25">
        <f aca="true" t="shared" si="5" ref="E27:K27">(E8/E$40)*100000</f>
        <v>5.701019532326365</v>
      </c>
      <c r="F27" s="25">
        <f t="shared" si="5"/>
        <v>4.066757386639138</v>
      </c>
      <c r="G27" s="25">
        <f t="shared" si="5"/>
        <v>4.937890594861508</v>
      </c>
      <c r="H27" s="25">
        <f t="shared" si="5"/>
        <v>4.226108900789074</v>
      </c>
      <c r="I27" s="25">
        <f t="shared" si="5"/>
        <v>3.5508841701583695</v>
      </c>
      <c r="J27" s="26">
        <f t="shared" si="5"/>
        <v>3.755955356136798</v>
      </c>
      <c r="K27" s="26">
        <f t="shared" si="5"/>
        <v>4.560223450949096</v>
      </c>
      <c r="L27" s="26">
        <f>(L8/L$40)*100000</f>
        <v>6.381957374074269</v>
      </c>
      <c r="M27" s="26">
        <f>(M8/M$40)*100000</f>
        <v>7.045554932294928</v>
      </c>
      <c r="N27" s="26">
        <f>(N8/N$40)*100000</f>
        <v>5.66197980560536</v>
      </c>
      <c r="O27" s="26">
        <f>(O8/O$40)*100000</f>
        <v>6.536887657048726</v>
      </c>
      <c r="P27" s="26">
        <f>(P8/P$40)*100000</f>
        <v>7.666869412768916</v>
      </c>
      <c r="Q27" s="12">
        <f>P27-N27</f>
        <v>2.0048896071635562</v>
      </c>
      <c r="R27" s="63">
        <f>Q27/N27</f>
        <v>0.3540969194518701</v>
      </c>
    </row>
    <row r="28" spans="1:18" ht="15.75" customHeight="1">
      <c r="A28" s="21" t="s">
        <v>3</v>
      </c>
      <c r="B28" s="35" t="s">
        <v>29</v>
      </c>
      <c r="C28" s="35" t="s">
        <v>29</v>
      </c>
      <c r="D28" s="35" t="s">
        <v>29</v>
      </c>
      <c r="E28" s="35" t="s">
        <v>29</v>
      </c>
      <c r="F28" s="35" t="s">
        <v>29</v>
      </c>
      <c r="G28" s="35" t="s">
        <v>29</v>
      </c>
      <c r="H28" s="35" t="s">
        <v>29</v>
      </c>
      <c r="I28" s="35" t="s">
        <v>29</v>
      </c>
      <c r="J28" s="35" t="s">
        <v>29</v>
      </c>
      <c r="K28" s="35" t="s">
        <v>29</v>
      </c>
      <c r="L28" s="35" t="s">
        <v>29</v>
      </c>
      <c r="M28" s="35" t="s">
        <v>29</v>
      </c>
      <c r="N28" s="26">
        <f>(N9/N$40)*100000</f>
        <v>3.505035117755699</v>
      </c>
      <c r="O28" s="26" t="s">
        <v>29</v>
      </c>
      <c r="P28" s="26" t="s">
        <v>29</v>
      </c>
      <c r="Q28" s="35" t="s">
        <v>29</v>
      </c>
      <c r="R28" s="36" t="s">
        <v>30</v>
      </c>
    </row>
    <row r="29" spans="1:18" ht="15.75" customHeight="1">
      <c r="A29" s="21" t="s">
        <v>11</v>
      </c>
      <c r="B29" s="25">
        <f aca="true" t="shared" si="6" ref="B29:K30">(B10/B$40)*100000</f>
        <v>88.86472004297339</v>
      </c>
      <c r="C29" s="25">
        <f t="shared" si="6"/>
        <v>80.7974644047756</v>
      </c>
      <c r="D29" s="25">
        <f t="shared" si="6"/>
        <v>94.14242632158414</v>
      </c>
      <c r="E29" s="25">
        <f t="shared" si="6"/>
        <v>90.26614259516744</v>
      </c>
      <c r="F29" s="25">
        <f t="shared" si="6"/>
        <v>87.59169755838143</v>
      </c>
      <c r="G29" s="25">
        <f t="shared" si="6"/>
        <v>72.52526811202839</v>
      </c>
      <c r="H29" s="25">
        <f t="shared" si="6"/>
        <v>87.2389623091459</v>
      </c>
      <c r="I29" s="25">
        <f t="shared" si="6"/>
        <v>75.16038160168549</v>
      </c>
      <c r="J29" s="26">
        <f t="shared" si="6"/>
        <v>64.71799998266482</v>
      </c>
      <c r="K29" s="26">
        <f t="shared" si="6"/>
        <v>72.39354728381691</v>
      </c>
      <c r="L29" s="26">
        <f>(L10/L$40)*100000</f>
        <v>50.77818258502571</v>
      </c>
      <c r="M29" s="26">
        <f>(M10/M$40)*100000</f>
        <v>54.19657640226866</v>
      </c>
      <c r="N29" s="26">
        <f>(N10/N$40)*100000</f>
        <v>59.31597891586567</v>
      </c>
      <c r="O29" s="26">
        <f aca="true" t="shared" si="7" ref="O29:P38">(O10/O$40)*100000</f>
        <v>58.57051340715659</v>
      </c>
      <c r="P29" s="26">
        <f t="shared" si="7"/>
        <v>48.30127730044416</v>
      </c>
      <c r="Q29" s="12">
        <f>P29-N29</f>
        <v>-11.014701615421508</v>
      </c>
      <c r="R29" s="60">
        <f>Q29/N29</f>
        <v>-0.1856953525296255</v>
      </c>
    </row>
    <row r="30" spans="1:18" ht="15.75" customHeight="1">
      <c r="A30" s="21" t="s">
        <v>8</v>
      </c>
      <c r="B30" s="35" t="s">
        <v>29</v>
      </c>
      <c r="C30" s="35" t="s">
        <v>29</v>
      </c>
      <c r="D30" s="35" t="s">
        <v>29</v>
      </c>
      <c r="E30" s="25">
        <f>(E11/E$40)*100000</f>
        <v>4.434126302920506</v>
      </c>
      <c r="F30" s="35" t="s">
        <v>29</v>
      </c>
      <c r="G30" s="35" t="s">
        <v>29</v>
      </c>
      <c r="H30" s="35" t="s">
        <v>29</v>
      </c>
      <c r="I30" s="25">
        <f t="shared" si="6"/>
        <v>2.0713490992590486</v>
      </c>
      <c r="J30" s="25">
        <f t="shared" si="6"/>
        <v>4.622714284476059</v>
      </c>
      <c r="K30" s="25">
        <f t="shared" si="6"/>
        <v>3.9901955195804595</v>
      </c>
      <c r="L30" s="26">
        <f>(L11/L$40)*100000</f>
        <v>4.994575336232036</v>
      </c>
      <c r="M30" s="26">
        <f>(M11/M$40)*100000</f>
        <v>8.400469342351643</v>
      </c>
      <c r="N30" s="26">
        <f>(N11/N$40)*100000</f>
        <v>4.313889375699322</v>
      </c>
      <c r="O30" s="26">
        <f t="shared" si="7"/>
        <v>2.8762305691014394</v>
      </c>
      <c r="P30" s="26">
        <f t="shared" si="7"/>
        <v>3.32231007886653</v>
      </c>
      <c r="Q30" s="12">
        <f aca="true" t="shared" si="8" ref="Q30:Q37">P30-N30</f>
        <v>-0.9915792968327919</v>
      </c>
      <c r="R30" s="60">
        <f aca="true" t="shared" si="9" ref="R30:R37">Q30/N30</f>
        <v>-0.22985737706174897</v>
      </c>
    </row>
    <row r="31" spans="1:18" ht="15.75" customHeight="1">
      <c r="A31" s="21" t="s">
        <v>9</v>
      </c>
      <c r="B31" s="25">
        <f aca="true" t="shared" si="10" ref="B31:K31">(B12/B$40)*100000</f>
        <v>3.6474325390772657</v>
      </c>
      <c r="C31" s="25">
        <f t="shared" si="10"/>
        <v>4.598229681572595</v>
      </c>
      <c r="D31" s="25">
        <f t="shared" si="10"/>
        <v>5.425156771074341</v>
      </c>
      <c r="E31" s="25">
        <f t="shared" si="10"/>
        <v>6.651189454380758</v>
      </c>
      <c r="F31" s="25">
        <f t="shared" si="10"/>
        <v>5.005239860478939</v>
      </c>
      <c r="G31" s="25">
        <f t="shared" si="10"/>
        <v>5.555126919219195</v>
      </c>
      <c r="H31" s="25">
        <f t="shared" si="10"/>
        <v>4.226108900789074</v>
      </c>
      <c r="I31" s="25">
        <f t="shared" si="10"/>
        <v>3.2549771559785055</v>
      </c>
      <c r="J31" s="26">
        <f t="shared" si="10"/>
        <v>8.378669640612857</v>
      </c>
      <c r="K31" s="26">
        <f t="shared" si="10"/>
        <v>4.845237416633415</v>
      </c>
      <c r="L31" s="26" t="s">
        <v>29</v>
      </c>
      <c r="M31" s="26">
        <f aca="true" t="shared" si="11" ref="M31:N38">(M12/M$40)*100000</f>
        <v>7.858503578328957</v>
      </c>
      <c r="N31" s="26">
        <f t="shared" si="11"/>
        <v>7.818924493455022</v>
      </c>
      <c r="O31" s="26">
        <f t="shared" si="7"/>
        <v>6.275412150766777</v>
      </c>
      <c r="P31" s="26">
        <f t="shared" si="7"/>
        <v>7.92243172652788</v>
      </c>
      <c r="Q31" s="12">
        <f t="shared" si="8"/>
        <v>0.10350723307285836</v>
      </c>
      <c r="R31" s="63">
        <f t="shared" si="9"/>
        <v>0.013238039727778551</v>
      </c>
    </row>
    <row r="32" spans="1:18" ht="15.75" customHeight="1">
      <c r="A32" s="21" t="s">
        <v>10</v>
      </c>
      <c r="B32" s="25">
        <f aca="true" t="shared" si="12" ref="B32:K32">(B13/B$40)*100000</f>
        <v>21.221425681904094</v>
      </c>
      <c r="C32" s="25">
        <f t="shared" si="12"/>
        <v>28.246268043945935</v>
      </c>
      <c r="D32" s="25">
        <f t="shared" si="12"/>
        <v>30.636179413125692</v>
      </c>
      <c r="E32" s="25">
        <f t="shared" si="12"/>
        <v>27.554927739577426</v>
      </c>
      <c r="F32" s="25">
        <f t="shared" si="12"/>
        <v>30.6570941454335</v>
      </c>
      <c r="G32" s="25">
        <f t="shared" si="12"/>
        <v>24.380834812128693</v>
      </c>
      <c r="H32" s="25">
        <f t="shared" si="12"/>
        <v>27.771572776613922</v>
      </c>
      <c r="I32" s="25">
        <f t="shared" si="12"/>
        <v>35.80474871576356</v>
      </c>
      <c r="J32" s="26">
        <f t="shared" si="12"/>
        <v>26.291687492957582</v>
      </c>
      <c r="K32" s="26">
        <f t="shared" si="12"/>
        <v>18.810921735165024</v>
      </c>
      <c r="L32" s="26">
        <f aca="true" t="shared" si="13" ref="L32:L38">(L13/L$40)*100000</f>
        <v>29.13502279468688</v>
      </c>
      <c r="M32" s="26">
        <f t="shared" si="11"/>
        <v>26.01435667308896</v>
      </c>
      <c r="N32" s="26">
        <f t="shared" si="11"/>
        <v>26.69219051213955</v>
      </c>
      <c r="O32" s="26">
        <f t="shared" si="7"/>
        <v>26.409026134476857</v>
      </c>
      <c r="P32" s="26">
        <f t="shared" si="7"/>
        <v>25.55623137589638</v>
      </c>
      <c r="Q32" s="12">
        <f t="shared" si="8"/>
        <v>-1.1359591362431694</v>
      </c>
      <c r="R32" s="60">
        <f t="shared" si="9"/>
        <v>-0.042557733720900034</v>
      </c>
    </row>
    <row r="33" spans="1:18" ht="15.75" customHeight="1">
      <c r="A33" s="21" t="s">
        <v>4</v>
      </c>
      <c r="B33" s="35" t="s">
        <v>29</v>
      </c>
      <c r="C33" s="25">
        <f aca="true" t="shared" si="14" ref="C33:K33">(C14/C$40)*100000</f>
        <v>3.6128947498070385</v>
      </c>
      <c r="D33" s="25">
        <f t="shared" si="14"/>
        <v>4.148649295527437</v>
      </c>
      <c r="E33" s="25">
        <f t="shared" si="14"/>
        <v>6.651189454380758</v>
      </c>
      <c r="F33" s="25">
        <f t="shared" si="14"/>
        <v>4.379584877919071</v>
      </c>
      <c r="G33" s="25">
        <f t="shared" si="14"/>
        <v>3.3947997839672865</v>
      </c>
      <c r="H33" s="25">
        <f t="shared" si="14"/>
        <v>5.131703665243877</v>
      </c>
      <c r="I33" s="25">
        <f t="shared" si="14"/>
        <v>5.622233269417419</v>
      </c>
      <c r="J33" s="26">
        <f t="shared" si="14"/>
        <v>5.200553570035566</v>
      </c>
      <c r="K33" s="26">
        <f t="shared" si="14"/>
        <v>3.9901955195804595</v>
      </c>
      <c r="L33" s="26">
        <f t="shared" si="13"/>
        <v>6.1044809665058235</v>
      </c>
      <c r="M33" s="26">
        <f t="shared" si="11"/>
        <v>5.148674758215523</v>
      </c>
      <c r="N33" s="26">
        <f t="shared" si="11"/>
        <v>5.3923617196241524</v>
      </c>
      <c r="O33" s="26">
        <f t="shared" si="7"/>
        <v>7.059838669612624</v>
      </c>
      <c r="P33" s="26">
        <f t="shared" si="7"/>
        <v>4.088997020143421</v>
      </c>
      <c r="Q33" s="12">
        <f t="shared" si="8"/>
        <v>-1.3033646994807313</v>
      </c>
      <c r="R33" s="60">
        <f t="shared" si="9"/>
        <v>-0.24170572510695293</v>
      </c>
    </row>
    <row r="34" spans="1:18" ht="15.75" customHeight="1">
      <c r="A34" s="21" t="s">
        <v>16</v>
      </c>
      <c r="B34" s="25">
        <f aca="true" t="shared" si="15" ref="B34:K34">(B15/B$40)*100000</f>
        <v>5.6369411967557745</v>
      </c>
      <c r="C34" s="25">
        <f t="shared" si="15"/>
        <v>7.225789499614077</v>
      </c>
      <c r="D34" s="25">
        <f t="shared" si="15"/>
        <v>10.21205980437523</v>
      </c>
      <c r="E34" s="25">
        <f t="shared" si="15"/>
        <v>8.868252605841011</v>
      </c>
      <c r="F34" s="25">
        <f t="shared" si="15"/>
        <v>8.44634226455821</v>
      </c>
      <c r="G34" s="25">
        <f t="shared" si="15"/>
        <v>7.4068358922922615</v>
      </c>
      <c r="H34" s="25">
        <f t="shared" si="15"/>
        <v>4.527973822274009</v>
      </c>
      <c r="I34" s="25">
        <f t="shared" si="15"/>
        <v>8.285396397036195</v>
      </c>
      <c r="J34" s="26">
        <f t="shared" si="15"/>
        <v>3.467035713357044</v>
      </c>
      <c r="K34" s="26">
        <f t="shared" si="15"/>
        <v>6.270307245055007</v>
      </c>
      <c r="L34" s="26">
        <f t="shared" si="13"/>
        <v>9.434197857327181</v>
      </c>
      <c r="M34" s="26">
        <f t="shared" si="11"/>
        <v>8.671452224362987</v>
      </c>
      <c r="N34" s="26">
        <f t="shared" si="11"/>
        <v>7.279688321492605</v>
      </c>
      <c r="O34" s="26">
        <f t="shared" si="7"/>
        <v>7.582789682176522</v>
      </c>
      <c r="P34" s="26">
        <f t="shared" si="7"/>
        <v>8.433556354045807</v>
      </c>
      <c r="Q34" s="12">
        <f t="shared" si="8"/>
        <v>1.153868032553202</v>
      </c>
      <c r="R34" s="63">
        <f t="shared" si="9"/>
        <v>0.15850514219771109</v>
      </c>
    </row>
    <row r="35" spans="1:18" ht="15.75" customHeight="1">
      <c r="A35" s="21" t="s">
        <v>17</v>
      </c>
      <c r="B35" s="25">
        <f aca="true" t="shared" si="16" ref="B35:K35">(B16/B$40)*100000</f>
        <v>6.9632803018747795</v>
      </c>
      <c r="C35" s="25">
        <f t="shared" si="16"/>
        <v>7.882679454124448</v>
      </c>
      <c r="D35" s="25">
        <f t="shared" si="16"/>
        <v>11.488567279922133</v>
      </c>
      <c r="E35" s="25">
        <f t="shared" si="16"/>
        <v>12.352208986707124</v>
      </c>
      <c r="F35" s="25">
        <f t="shared" si="16"/>
        <v>14.702892090156881</v>
      </c>
      <c r="G35" s="25">
        <f t="shared" si="16"/>
        <v>15.43090810894221</v>
      </c>
      <c r="H35" s="25">
        <f t="shared" si="16"/>
        <v>16.602570681671367</v>
      </c>
      <c r="I35" s="25">
        <f t="shared" si="16"/>
        <v>17.162606822432117</v>
      </c>
      <c r="J35" s="26">
        <f t="shared" si="16"/>
        <v>12.423544639529407</v>
      </c>
      <c r="K35" s="26">
        <f t="shared" si="16"/>
        <v>11.970586558741378</v>
      </c>
      <c r="L35" s="26">
        <f t="shared" si="13"/>
        <v>10.544103487600967</v>
      </c>
      <c r="M35" s="26">
        <f t="shared" si="11"/>
        <v>14.362092746601196</v>
      </c>
      <c r="N35" s="26">
        <f t="shared" si="11"/>
        <v>14.289758557004003</v>
      </c>
      <c r="O35" s="26">
        <f t="shared" si="7"/>
        <v>12.027873288969655</v>
      </c>
      <c r="P35" s="26">
        <f t="shared" si="7"/>
        <v>13.033678001707157</v>
      </c>
      <c r="Q35" s="12">
        <f t="shared" si="8"/>
        <v>-1.2560805552968457</v>
      </c>
      <c r="R35" s="60">
        <f t="shared" si="9"/>
        <v>-0.08790075425600445</v>
      </c>
    </row>
    <row r="36" spans="1:18" ht="15.75" customHeight="1">
      <c r="A36" s="21" t="s">
        <v>5</v>
      </c>
      <c r="B36" s="25">
        <f aca="true" t="shared" si="17" ref="B36:K36">(B17/B$40)*100000</f>
        <v>43.769190468927185</v>
      </c>
      <c r="C36" s="25">
        <f t="shared" si="17"/>
        <v>46.310741792981126</v>
      </c>
      <c r="D36" s="25">
        <f t="shared" si="17"/>
        <v>50.422045284102694</v>
      </c>
      <c r="E36" s="25">
        <f t="shared" si="17"/>
        <v>46.55832618066531</v>
      </c>
      <c r="F36" s="25">
        <f t="shared" si="17"/>
        <v>52.86784602630879</v>
      </c>
      <c r="G36" s="25">
        <f t="shared" si="17"/>
        <v>48.45305146207854</v>
      </c>
      <c r="H36" s="25">
        <f t="shared" si="17"/>
        <v>57.958064925107315</v>
      </c>
      <c r="I36" s="25">
        <f t="shared" si="17"/>
        <v>63.324101034490916</v>
      </c>
      <c r="J36" s="26">
        <f t="shared" si="17"/>
        <v>58.07284819873048</v>
      </c>
      <c r="K36" s="26">
        <f t="shared" si="17"/>
        <v>58.712876930969614</v>
      </c>
      <c r="L36" s="26">
        <f t="shared" si="13"/>
        <v>69.64657829968007</v>
      </c>
      <c r="M36" s="26">
        <f t="shared" si="11"/>
        <v>66.9327718568018</v>
      </c>
      <c r="N36" s="26">
        <f t="shared" si="11"/>
        <v>71.44879278502002</v>
      </c>
      <c r="O36" s="26">
        <f t="shared" si="7"/>
        <v>68.2451071395887</v>
      </c>
      <c r="P36" s="26">
        <f t="shared" si="7"/>
        <v>58.77933216456168</v>
      </c>
      <c r="Q36" s="12">
        <f t="shared" si="8"/>
        <v>-12.669460620458338</v>
      </c>
      <c r="R36" s="60">
        <f t="shared" si="9"/>
        <v>-0.1773222489367885</v>
      </c>
    </row>
    <row r="37" spans="1:18" ht="15.75" customHeight="1">
      <c r="A37" s="18" t="s">
        <v>15</v>
      </c>
      <c r="B37" s="3">
        <f aca="true" t="shared" si="18" ref="B37:K37">(B18/B$40)*100000</f>
        <v>9.947543288392543</v>
      </c>
      <c r="C37" s="3">
        <f t="shared" si="18"/>
        <v>12.480909135697042</v>
      </c>
      <c r="D37" s="3">
        <f t="shared" si="18"/>
        <v>13.403328493242489</v>
      </c>
      <c r="E37" s="3">
        <f t="shared" si="18"/>
        <v>16.469611982276163</v>
      </c>
      <c r="F37" s="3">
        <f t="shared" si="18"/>
        <v>14.702892090156881</v>
      </c>
      <c r="G37" s="3">
        <f t="shared" si="18"/>
        <v>17.899853406372962</v>
      </c>
      <c r="H37" s="3">
        <f t="shared" si="18"/>
        <v>21.734274346915242</v>
      </c>
      <c r="I37" s="3">
        <f t="shared" si="18"/>
        <v>20.417583978410622</v>
      </c>
      <c r="J37" s="12">
        <f t="shared" si="18"/>
        <v>17.624098209564973</v>
      </c>
      <c r="K37" s="12">
        <f t="shared" si="18"/>
        <v>17.385851906743433</v>
      </c>
      <c r="L37" s="12">
        <f t="shared" si="13"/>
        <v>22.475589013044168</v>
      </c>
      <c r="M37" s="12">
        <f t="shared" si="11"/>
        <v>12.736195454533139</v>
      </c>
      <c r="N37" s="12">
        <f t="shared" si="11"/>
        <v>14.55937664298521</v>
      </c>
      <c r="O37" s="12">
        <f t="shared" si="7"/>
        <v>16.21148138948084</v>
      </c>
      <c r="P37" s="12">
        <f t="shared" si="7"/>
        <v>21.211672041994</v>
      </c>
      <c r="Q37" s="12">
        <f t="shared" si="8"/>
        <v>6.652295399008789</v>
      </c>
      <c r="R37" s="63">
        <f t="shared" si="9"/>
        <v>0.4569079818546972</v>
      </c>
    </row>
    <row r="38" spans="1:18" ht="20.25" customHeight="1" thickBot="1">
      <c r="A38" s="20" t="s">
        <v>14</v>
      </c>
      <c r="B38" s="16">
        <f aca="true" t="shared" si="19" ref="B38:K38">(B19/B$40)*100000</f>
        <v>1742.1464145738141</v>
      </c>
      <c r="C38" s="16">
        <f t="shared" si="19"/>
        <v>1769.9899824281936</v>
      </c>
      <c r="D38" s="16">
        <f t="shared" si="19"/>
        <v>1751.368256450352</v>
      </c>
      <c r="E38" s="16">
        <f t="shared" si="19"/>
        <v>1771.1167347093906</v>
      </c>
      <c r="F38" s="16">
        <f t="shared" si="19"/>
        <v>1774.6703580310639</v>
      </c>
      <c r="G38" s="16">
        <f t="shared" si="19"/>
        <v>1830.1057017205462</v>
      </c>
      <c r="H38" s="16">
        <f t="shared" si="19"/>
        <v>1683.8025320429613</v>
      </c>
      <c r="I38" s="16">
        <f t="shared" si="19"/>
        <v>1704.4244016760174</v>
      </c>
      <c r="J38" s="17">
        <f t="shared" si="19"/>
        <v>1677.7563656220295</v>
      </c>
      <c r="K38" s="17">
        <f t="shared" si="19"/>
        <v>1734.024967223394</v>
      </c>
      <c r="L38" s="17">
        <f t="shared" si="13"/>
        <v>1817.747945980893</v>
      </c>
      <c r="M38" s="17">
        <f t="shared" si="11"/>
        <v>1803.6620626675015</v>
      </c>
      <c r="N38" s="17">
        <f t="shared" si="11"/>
        <v>1805.6323218161474</v>
      </c>
      <c r="O38" s="17">
        <f t="shared" si="7"/>
        <v>1749.0096615199573</v>
      </c>
      <c r="P38" s="17">
        <f t="shared" si="7"/>
        <v>1801.2031873731771</v>
      </c>
      <c r="Q38" s="13">
        <f>P38-N38</f>
        <v>-4.42913444297028</v>
      </c>
      <c r="R38" s="61">
        <f>Q38/N38</f>
        <v>-0.002452954784568407</v>
      </c>
    </row>
    <row r="39" spans="1:18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18" ht="14.25">
      <c r="A40" s="28" t="s">
        <v>20</v>
      </c>
      <c r="B40" s="29">
        <v>301582</v>
      </c>
      <c r="C40" s="29">
        <v>304465</v>
      </c>
      <c r="D40" s="29">
        <v>313355</v>
      </c>
      <c r="E40" s="29">
        <v>315733</v>
      </c>
      <c r="F40" s="29">
        <v>319665</v>
      </c>
      <c r="G40" s="29">
        <v>324025</v>
      </c>
      <c r="H40" s="29">
        <v>331274</v>
      </c>
      <c r="I40" s="29">
        <v>337944</v>
      </c>
      <c r="J40" s="29">
        <v>346117</v>
      </c>
      <c r="K40" s="29">
        <v>350860</v>
      </c>
      <c r="L40" s="29">
        <v>360391</v>
      </c>
      <c r="M40" s="29">
        <v>369027</v>
      </c>
      <c r="N40" s="59">
        <v>370895</v>
      </c>
      <c r="O40" s="59">
        <v>382445</v>
      </c>
      <c r="P40" s="59">
        <v>391294</v>
      </c>
      <c r="Q40" s="30"/>
      <c r="R40" s="30"/>
    </row>
    <row r="41" spans="1:19" ht="21" customHeight="1">
      <c r="A41" s="28" t="s">
        <v>31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21" customHeight="1">
      <c r="A42" s="28" t="s">
        <v>32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8" ht="16.5" customHeight="1">
      <c r="A43" s="32" t="s">
        <v>35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18" ht="16.5" customHeight="1">
      <c r="A44" s="32" t="s">
        <v>36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18" ht="15.75" customHeight="1">
      <c r="A45" s="33" t="s">
        <v>27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</row>
    <row r="47" ht="12">
      <c r="A47" s="1"/>
    </row>
    <row r="48" ht="12">
      <c r="A48" s="1"/>
    </row>
    <row r="49" ht="12">
      <c r="A49" s="1"/>
    </row>
    <row r="50" ht="12">
      <c r="A50" s="1"/>
    </row>
    <row r="51" ht="12">
      <c r="A51" s="1"/>
    </row>
    <row r="52" ht="12">
      <c r="A52" s="1"/>
    </row>
    <row r="53" ht="12">
      <c r="A53" s="1"/>
    </row>
    <row r="54" ht="12">
      <c r="A54" s="1"/>
    </row>
    <row r="55" ht="12">
      <c r="A55" s="1"/>
    </row>
    <row r="56" ht="12">
      <c r="A56" s="1"/>
    </row>
    <row r="57" ht="12">
      <c r="A57" s="1"/>
    </row>
    <row r="58" ht="12">
      <c r="A58" s="1"/>
    </row>
    <row r="59" ht="12">
      <c r="A59" s="1"/>
    </row>
    <row r="60" ht="12">
      <c r="A60" s="1"/>
    </row>
    <row r="61" ht="12">
      <c r="A61" s="1"/>
    </row>
    <row r="62" ht="12">
      <c r="A62" s="1"/>
    </row>
  </sheetData>
  <sheetProtection/>
  <mergeCells count="3">
    <mergeCell ref="Q21:R21"/>
    <mergeCell ref="Q2:R2"/>
    <mergeCell ref="Q20:R20"/>
  </mergeCells>
  <printOptions gridLines="1"/>
  <pageMargins left="0.98" right="0.43" top="0.49" bottom="0.71" header="0.5" footer="0.5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Mittan</dc:creator>
  <cp:keywords/>
  <dc:description/>
  <cp:lastModifiedBy>Llau, Anthony</cp:lastModifiedBy>
  <cp:lastPrinted>2011-05-19T18:00:35Z</cp:lastPrinted>
  <dcterms:created xsi:type="dcterms:W3CDTF">2001-06-06T12:55:01Z</dcterms:created>
  <dcterms:modified xsi:type="dcterms:W3CDTF">2015-11-13T13:54:59Z</dcterms:modified>
  <cp:category/>
  <cp:version/>
  <cp:contentType/>
  <cp:contentStatus/>
</cp:coreProperties>
</file>