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2120" windowHeight="7575" tabRatio="870" activeTab="0"/>
  </bookViews>
  <sheets>
    <sheet name="Hosp Intent Trends_All Ages" sheetId="1" r:id="rId1"/>
    <sheet name="Hosp Mechanism Trends_All Ages" sheetId="2" r:id="rId2"/>
  </sheets>
  <definedNames>
    <definedName name="_xlnm.Print_Area" localSheetId="0">'Hosp Intent Trends_All Ages'!$A$1:$P$23</definedName>
    <definedName name="_xlnm.Print_Area" localSheetId="1">'Hosp Mechanism Trends_All Ages'!$A$1:$P$44</definedName>
  </definedNames>
  <calcPr fullCalcOnLoad="1"/>
</workbook>
</file>

<file path=xl/sharedStrings.xml><?xml version="1.0" encoding="utf-8"?>
<sst xmlns="http://schemas.openxmlformats.org/spreadsheetml/2006/main" count="155" uniqueCount="38">
  <si>
    <t>Cut, Pierce</t>
  </si>
  <si>
    <t>Fall</t>
  </si>
  <si>
    <t>Fire, Flame</t>
  </si>
  <si>
    <t>Firearm</t>
  </si>
  <si>
    <t>Other Transport</t>
  </si>
  <si>
    <t>Poison</t>
  </si>
  <si>
    <t>% Change</t>
  </si>
  <si>
    <t>Change</t>
  </si>
  <si>
    <t>Motorcycle</t>
  </si>
  <si>
    <t>Pedal Cyclist</t>
  </si>
  <si>
    <t>Pedestrian</t>
  </si>
  <si>
    <t>Motor Vehicle Occupant</t>
  </si>
  <si>
    <t>N</t>
  </si>
  <si>
    <t>Hot Substance</t>
  </si>
  <si>
    <t>All Injury Hospitalizations</t>
  </si>
  <si>
    <t>Struck By/Against</t>
  </si>
  <si>
    <t>Natural, Environmental</t>
  </si>
  <si>
    <t>Overexertion</t>
  </si>
  <si>
    <t>Mechanism</t>
  </si>
  <si>
    <t>rate*</t>
  </si>
  <si>
    <t>County Population</t>
  </si>
  <si>
    <t>Unintentional</t>
  </si>
  <si>
    <t>Self-Inflicted</t>
  </si>
  <si>
    <t>Assault</t>
  </si>
  <si>
    <t>No Intent Code</t>
  </si>
  <si>
    <t>Intent</t>
  </si>
  <si>
    <t>*</t>
  </si>
  <si>
    <t>* Rate per 100,000 population; rates not calculated for years with &lt; 10 injuries</t>
  </si>
  <si>
    <t>Source: Emergency Dept. Data, Florida Agency for Health Care Administration</t>
  </si>
  <si>
    <t xml:space="preserve">* </t>
  </si>
  <si>
    <t>Undetermined/Other</t>
  </si>
  <si>
    <t>* Rate per 100,000 population; rates/percentages not calculated for years with &lt; 10 injuries</t>
  </si>
  <si>
    <t>Drowning</t>
  </si>
  <si>
    <t>2012-2014</t>
  </si>
  <si>
    <t>2005-2014</t>
  </si>
  <si>
    <t>Trends and Percent Change in Causes of Injury ED Visits, Miami-Dade County Residents, Age 65+, 2005-2014</t>
  </si>
  <si>
    <t>Red percentages indicate this injury type increased in 2014</t>
  </si>
  <si>
    <t>Blue percentages indicate this injury type decreased in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</si>
</sst>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8"/>
      <name val="MS Sans Serif"/>
      <family val="2"/>
    </font>
    <font>
      <b/>
      <sz val="13"/>
      <name val="Arial"/>
      <family val="2"/>
    </font>
    <font>
      <sz val="11"/>
      <color indexed="4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3333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0" xfId="55" applyFont="1" applyFill="1">
      <alignment/>
      <protection/>
    </xf>
    <xf numFmtId="0" fontId="2" fillId="0" borderId="0" xfId="55" applyFont="1">
      <alignment/>
      <protection/>
    </xf>
    <xf numFmtId="3" fontId="7" fillId="0" borderId="10" xfId="55" applyNumberFormat="1" applyFont="1" applyFill="1" applyBorder="1" applyAlignment="1">
      <alignment horizontal="right"/>
      <protection/>
    </xf>
    <xf numFmtId="3" fontId="7" fillId="0" borderId="12" xfId="55" applyNumberFormat="1" applyFont="1" applyFill="1" applyBorder="1" applyAlignment="1">
      <alignment horizontal="right"/>
      <protection/>
    </xf>
    <xf numFmtId="164" fontId="8" fillId="0" borderId="13" xfId="55" applyNumberFormat="1" applyFont="1" applyFill="1" applyBorder="1" applyAlignment="1">
      <alignment horizontal="right"/>
      <protection/>
    </xf>
    <xf numFmtId="0" fontId="5" fillId="0" borderId="0" xfId="55" applyFont="1" applyFill="1" applyBorder="1">
      <alignment/>
      <protection/>
    </xf>
    <xf numFmtId="165" fontId="7" fillId="0" borderId="10" xfId="55" applyNumberFormat="1" applyFont="1" applyFill="1" applyBorder="1" applyAlignment="1">
      <alignment horizontal="right"/>
      <protection/>
    </xf>
    <xf numFmtId="165" fontId="7" fillId="0" borderId="12" xfId="55" applyNumberFormat="1" applyFont="1" applyFill="1" applyBorder="1" applyAlignment="1">
      <alignment horizontal="right"/>
      <protection/>
    </xf>
    <xf numFmtId="3" fontId="7" fillId="0" borderId="14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/>
    </xf>
    <xf numFmtId="165" fontId="7" fillId="0" borderId="14" xfId="55" applyNumberFormat="1" applyFont="1" applyFill="1" applyBorder="1" applyAlignment="1">
      <alignment horizontal="right"/>
      <protection/>
    </xf>
    <xf numFmtId="0" fontId="7" fillId="0" borderId="15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64" fontId="8" fillId="0" borderId="0" xfId="55" applyNumberFormat="1" applyFont="1" applyFill="1" applyBorder="1" applyAlignment="1">
      <alignment horizontal="right"/>
      <protection/>
    </xf>
    <xf numFmtId="164" fontId="8" fillId="0" borderId="16" xfId="55" applyNumberFormat="1" applyFont="1" applyFill="1" applyBorder="1" applyAlignment="1">
      <alignment horizontal="right"/>
      <protection/>
    </xf>
    <xf numFmtId="164" fontId="9" fillId="0" borderId="16" xfId="55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 horizontal="right"/>
    </xf>
    <xf numFmtId="164" fontId="8" fillId="0" borderId="18" xfId="55" applyNumberFormat="1" applyFont="1" applyFill="1" applyBorder="1" applyAlignment="1">
      <alignment horizontal="right"/>
      <protection/>
    </xf>
    <xf numFmtId="0" fontId="7" fillId="33" borderId="19" xfId="55" applyFont="1" applyFill="1" applyBorder="1">
      <alignment/>
      <protection/>
    </xf>
    <xf numFmtId="0" fontId="5" fillId="33" borderId="20" xfId="55" applyFont="1" applyFill="1" applyBorder="1" applyAlignment="1">
      <alignment horizontal="right"/>
      <protection/>
    </xf>
    <xf numFmtId="0" fontId="5" fillId="33" borderId="21" xfId="55" applyFont="1" applyFill="1" applyBorder="1" applyAlignment="1">
      <alignment horizontal="right"/>
      <protection/>
    </xf>
    <xf numFmtId="0" fontId="5" fillId="33" borderId="22" xfId="55" applyFont="1" applyFill="1" applyBorder="1" applyAlignment="1">
      <alignment horizontal="right"/>
      <protection/>
    </xf>
    <xf numFmtId="0" fontId="4" fillId="33" borderId="23" xfId="55" applyFont="1" applyFill="1" applyBorder="1" applyAlignment="1">
      <alignment horizontal="right"/>
      <protection/>
    </xf>
    <xf numFmtId="0" fontId="4" fillId="33" borderId="24" xfId="55" applyFont="1" applyFill="1" applyBorder="1" applyAlignment="1">
      <alignment horizontal="right"/>
      <protection/>
    </xf>
    <xf numFmtId="0" fontId="4" fillId="33" borderId="25" xfId="55" applyFont="1" applyFill="1" applyBorder="1" applyAlignment="1">
      <alignment horizontal="right"/>
      <protection/>
    </xf>
    <xf numFmtId="0" fontId="4" fillId="33" borderId="26" xfId="55" applyFont="1" applyFill="1" applyBorder="1" applyAlignment="1">
      <alignment horizontal="right"/>
      <protection/>
    </xf>
    <xf numFmtId="0" fontId="4" fillId="33" borderId="27" xfId="55" applyFont="1" applyFill="1" applyBorder="1" applyAlignment="1">
      <alignment horizontal="right"/>
      <protection/>
    </xf>
    <xf numFmtId="3" fontId="7" fillId="33" borderId="10" xfId="55" applyNumberFormat="1" applyFont="1" applyFill="1" applyBorder="1" applyAlignment="1">
      <alignment horizontal="right"/>
      <protection/>
    </xf>
    <xf numFmtId="164" fontId="9" fillId="33" borderId="0" xfId="55" applyNumberFormat="1" applyFont="1" applyFill="1" applyBorder="1" applyAlignment="1">
      <alignment horizontal="right"/>
      <protection/>
    </xf>
    <xf numFmtId="164" fontId="8" fillId="33" borderId="16" xfId="55" applyNumberFormat="1" applyFont="1" applyFill="1" applyBorder="1" applyAlignment="1">
      <alignment horizontal="right"/>
      <protection/>
    </xf>
    <xf numFmtId="0" fontId="7" fillId="0" borderId="28" xfId="0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164" fontId="8" fillId="0" borderId="30" xfId="55" applyNumberFormat="1" applyFont="1" applyFill="1" applyBorder="1" applyAlignment="1">
      <alignment horizontal="right"/>
      <protection/>
    </xf>
    <xf numFmtId="164" fontId="9" fillId="0" borderId="31" xfId="55" applyNumberFormat="1" applyFont="1" applyFill="1" applyBorder="1" applyAlignment="1">
      <alignment horizontal="right"/>
      <protection/>
    </xf>
    <xf numFmtId="164" fontId="8" fillId="0" borderId="31" xfId="55" applyNumberFormat="1" applyFont="1" applyFill="1" applyBorder="1" applyAlignment="1">
      <alignment horizontal="right"/>
      <protection/>
    </xf>
    <xf numFmtId="165" fontId="7" fillId="0" borderId="32" xfId="0" applyNumberFormat="1" applyFont="1" applyFill="1" applyBorder="1" applyAlignment="1">
      <alignment/>
    </xf>
    <xf numFmtId="165" fontId="7" fillId="0" borderId="32" xfId="55" applyNumberFormat="1" applyFont="1" applyFill="1" applyBorder="1" applyAlignment="1">
      <alignment horizontal="right"/>
      <protection/>
    </xf>
    <xf numFmtId="0" fontId="0" fillId="34" borderId="0" xfId="55" applyFill="1">
      <alignment/>
      <protection/>
    </xf>
    <xf numFmtId="0" fontId="3" fillId="34" borderId="0" xfId="55" applyFont="1" applyFill="1" applyAlignment="1">
      <alignment horizontal="left"/>
      <protection/>
    </xf>
    <xf numFmtId="3" fontId="3" fillId="34" borderId="0" xfId="55" applyNumberFormat="1" applyFont="1" applyFill="1">
      <alignment/>
      <protection/>
    </xf>
    <xf numFmtId="0" fontId="7" fillId="34" borderId="0" xfId="55" applyFont="1" applyFill="1">
      <alignment/>
      <protection/>
    </xf>
    <xf numFmtId="0" fontId="3" fillId="34" borderId="0" xfId="55" applyFont="1" applyFill="1">
      <alignment/>
      <protection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1" fillId="0" borderId="0" xfId="55" applyFont="1" applyFill="1" applyAlignment="1">
      <alignment vertical="center"/>
      <protection/>
    </xf>
    <xf numFmtId="3" fontId="7" fillId="0" borderId="33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7" fillId="0" borderId="33" xfId="55" applyNumberFormat="1" applyFont="1" applyFill="1" applyBorder="1">
      <alignment/>
      <protection/>
    </xf>
    <xf numFmtId="3" fontId="7" fillId="0" borderId="32" xfId="55" applyNumberFormat="1" applyFont="1" applyFill="1" applyBorder="1">
      <alignment/>
      <protection/>
    </xf>
    <xf numFmtId="3" fontId="7" fillId="0" borderId="34" xfId="55" applyNumberFormat="1" applyFont="1" applyFill="1" applyBorder="1">
      <alignment/>
      <protection/>
    </xf>
    <xf numFmtId="3" fontId="7" fillId="0" borderId="20" xfId="55" applyNumberFormat="1" applyFont="1" applyFill="1" applyBorder="1">
      <alignment/>
      <protection/>
    </xf>
    <xf numFmtId="3" fontId="7" fillId="0" borderId="29" xfId="55" applyNumberFormat="1" applyFont="1" applyFill="1" applyBorder="1">
      <alignment/>
      <protection/>
    </xf>
    <xf numFmtId="3" fontId="7" fillId="0" borderId="35" xfId="55" applyNumberFormat="1" applyFont="1" applyFill="1" applyBorder="1">
      <alignment/>
      <protection/>
    </xf>
    <xf numFmtId="3" fontId="7" fillId="0" borderId="11" xfId="55" applyNumberFormat="1" applyFont="1" applyFill="1" applyBorder="1">
      <alignment/>
      <protection/>
    </xf>
    <xf numFmtId="3" fontId="7" fillId="0" borderId="14" xfId="55" applyNumberFormat="1" applyFont="1" applyFill="1" applyBorder="1">
      <alignment/>
      <protection/>
    </xf>
    <xf numFmtId="3" fontId="7" fillId="0" borderId="2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64" fontId="7" fillId="0" borderId="31" xfId="55" applyNumberFormat="1" applyFont="1" applyFill="1" applyBorder="1" applyAlignment="1">
      <alignment horizontal="right"/>
      <protection/>
    </xf>
    <xf numFmtId="164" fontId="7" fillId="0" borderId="30" xfId="55" applyNumberFormat="1" applyFont="1" applyFill="1" applyBorder="1" applyAlignment="1">
      <alignment horizontal="right"/>
      <protection/>
    </xf>
    <xf numFmtId="165" fontId="7" fillId="0" borderId="32" xfId="0" applyNumberFormat="1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3" fontId="7" fillId="0" borderId="10" xfId="55" applyNumberFormat="1" applyFont="1" applyFill="1" applyBorder="1">
      <alignment/>
      <protection/>
    </xf>
    <xf numFmtId="3" fontId="7" fillId="0" borderId="12" xfId="55" applyNumberFormat="1" applyFont="1" applyFill="1" applyBorder="1">
      <alignment/>
      <protection/>
    </xf>
    <xf numFmtId="164" fontId="45" fillId="0" borderId="31" xfId="55" applyNumberFormat="1" applyFont="1" applyFill="1" applyBorder="1" applyAlignment="1">
      <alignment horizontal="right"/>
      <protection/>
    </xf>
    <xf numFmtId="164" fontId="46" fillId="0" borderId="0" xfId="55" applyNumberFormat="1" applyFont="1" applyFill="1" applyBorder="1" applyAlignment="1">
      <alignment horizontal="right"/>
      <protection/>
    </xf>
    <xf numFmtId="164" fontId="46" fillId="0" borderId="30" xfId="55" applyNumberFormat="1" applyFont="1" applyFill="1" applyBorder="1" applyAlignment="1">
      <alignment horizontal="right"/>
      <protection/>
    </xf>
    <xf numFmtId="164" fontId="45" fillId="0" borderId="30" xfId="55" applyNumberFormat="1" applyFont="1" applyFill="1" applyBorder="1" applyAlignment="1">
      <alignment horizontal="right"/>
      <protection/>
    </xf>
    <xf numFmtId="164" fontId="7" fillId="0" borderId="32" xfId="55" applyNumberFormat="1" applyFont="1" applyFill="1" applyBorder="1" applyAlignment="1">
      <alignment horizontal="right"/>
      <protection/>
    </xf>
    <xf numFmtId="3" fontId="3" fillId="0" borderId="0" xfId="0" applyNumberFormat="1" applyFont="1" applyBorder="1" applyAlignment="1">
      <alignment/>
    </xf>
    <xf numFmtId="164" fontId="46" fillId="0" borderId="16" xfId="55" applyNumberFormat="1" applyFont="1" applyFill="1" applyBorder="1" applyAlignment="1">
      <alignment horizontal="right"/>
      <protection/>
    </xf>
    <xf numFmtId="0" fontId="5" fillId="33" borderId="33" xfId="55" applyFont="1" applyFill="1" applyBorder="1" applyAlignment="1">
      <alignment horizontal="center"/>
      <protection/>
    </xf>
    <xf numFmtId="0" fontId="6" fillId="33" borderId="36" xfId="55" applyFont="1" applyFill="1" applyBorder="1" applyAlignment="1">
      <alignment horizontal="center"/>
      <protection/>
    </xf>
    <xf numFmtId="0" fontId="6" fillId="33" borderId="37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5" fillId="0" borderId="0" xfId="55" applyFont="1" applyFill="1" applyBorder="1" applyAlignment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27.140625" style="2" customWidth="1"/>
    <col min="2" max="11" width="9.57421875" style="2" customWidth="1"/>
    <col min="12" max="12" width="9.421875" style="2" customWidth="1"/>
    <col min="13" max="13" width="11.57421875" style="2" customWidth="1"/>
    <col min="14" max="14" width="9.57421875" style="2" customWidth="1"/>
    <col min="15" max="15" width="10.8515625" style="2" customWidth="1"/>
    <col min="16" max="51" width="9.140625" style="2" customWidth="1"/>
    <col min="52" max="16384" width="9.140625" style="1" customWidth="1"/>
  </cols>
  <sheetData>
    <row r="1" spans="1:16" ht="24.75" customHeight="1" thickBot="1">
      <c r="A1" s="50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5"/>
    </row>
    <row r="2" spans="1:16" ht="15">
      <c r="A2" s="23"/>
      <c r="B2" s="24">
        <v>2005</v>
      </c>
      <c r="C2" s="25">
        <v>2006</v>
      </c>
      <c r="D2" s="24">
        <v>2007</v>
      </c>
      <c r="E2" s="25">
        <v>2008</v>
      </c>
      <c r="F2" s="24">
        <v>2009</v>
      </c>
      <c r="G2" s="24">
        <v>2010</v>
      </c>
      <c r="H2" s="24">
        <v>2011</v>
      </c>
      <c r="I2" s="24">
        <v>2012</v>
      </c>
      <c r="J2" s="24">
        <v>2013</v>
      </c>
      <c r="K2" s="24">
        <v>2014</v>
      </c>
      <c r="L2" s="81" t="s">
        <v>33</v>
      </c>
      <c r="M2" s="82"/>
      <c r="N2" s="81" t="s">
        <v>34</v>
      </c>
      <c r="O2" s="83"/>
      <c r="P2" s="66"/>
    </row>
    <row r="3" spans="1:16" ht="15.75" thickBot="1">
      <c r="A3" s="26" t="s">
        <v>25</v>
      </c>
      <c r="B3" s="27" t="s">
        <v>12</v>
      </c>
      <c r="C3" s="28" t="s">
        <v>12</v>
      </c>
      <c r="D3" s="27" t="s">
        <v>12</v>
      </c>
      <c r="E3" s="27" t="s">
        <v>12</v>
      </c>
      <c r="F3" s="27" t="s">
        <v>12</v>
      </c>
      <c r="G3" s="27" t="s">
        <v>12</v>
      </c>
      <c r="H3" s="27" t="s">
        <v>12</v>
      </c>
      <c r="I3" s="27" t="s">
        <v>12</v>
      </c>
      <c r="J3" s="27" t="s">
        <v>12</v>
      </c>
      <c r="K3" s="27" t="s">
        <v>12</v>
      </c>
      <c r="L3" s="29" t="s">
        <v>7</v>
      </c>
      <c r="M3" s="30" t="s">
        <v>6</v>
      </c>
      <c r="N3" s="29" t="s">
        <v>7</v>
      </c>
      <c r="O3" s="31" t="s">
        <v>6</v>
      </c>
      <c r="P3" s="66"/>
    </row>
    <row r="4" spans="1:16" ht="16.5" customHeight="1">
      <c r="A4" s="16" t="s">
        <v>21</v>
      </c>
      <c r="B4" s="51">
        <v>14573</v>
      </c>
      <c r="C4" s="4">
        <v>15152</v>
      </c>
      <c r="D4" s="51">
        <v>15229</v>
      </c>
      <c r="E4" s="56">
        <v>15825</v>
      </c>
      <c r="F4" s="59">
        <v>16749</v>
      </c>
      <c r="G4" s="72">
        <v>19189</v>
      </c>
      <c r="H4" s="72">
        <v>20150</v>
      </c>
      <c r="I4" s="72">
        <v>21638</v>
      </c>
      <c r="J4" s="72">
        <v>22777</v>
      </c>
      <c r="K4" s="72">
        <v>24042</v>
      </c>
      <c r="L4" s="7">
        <f>K4-I4</f>
        <v>2404</v>
      </c>
      <c r="M4" s="18">
        <f>L4/I4</f>
        <v>0.11110084111285701</v>
      </c>
      <c r="N4" s="7">
        <f>K4-B4</f>
        <v>9469</v>
      </c>
      <c r="O4" s="19">
        <f>N4/B4</f>
        <v>0.6497632608248131</v>
      </c>
      <c r="P4" s="65"/>
    </row>
    <row r="5" spans="1:16" ht="16.5" customHeight="1">
      <c r="A5" s="35" t="s">
        <v>22</v>
      </c>
      <c r="B5" s="52">
        <v>22</v>
      </c>
      <c r="C5" s="36">
        <v>17</v>
      </c>
      <c r="D5" s="52">
        <v>17</v>
      </c>
      <c r="E5" s="57">
        <v>21</v>
      </c>
      <c r="F5" s="60">
        <v>33</v>
      </c>
      <c r="G5" s="57">
        <v>26</v>
      </c>
      <c r="H5" s="72">
        <v>26</v>
      </c>
      <c r="I5" s="72">
        <v>26</v>
      </c>
      <c r="J5" s="72">
        <v>49</v>
      </c>
      <c r="K5" s="72">
        <v>25</v>
      </c>
      <c r="L5" s="7">
        <f>K5-I5</f>
        <v>-1</v>
      </c>
      <c r="M5" s="75">
        <f>L5/I5</f>
        <v>-0.038461538461538464</v>
      </c>
      <c r="N5" s="7">
        <f>K5-B5</f>
        <v>3</v>
      </c>
      <c r="O5" s="19">
        <f>N5/B5</f>
        <v>0.13636363636363635</v>
      </c>
      <c r="P5" s="65"/>
    </row>
    <row r="6" spans="1:16" ht="16.5" customHeight="1">
      <c r="A6" s="35" t="s">
        <v>23</v>
      </c>
      <c r="B6" s="52">
        <v>111</v>
      </c>
      <c r="C6" s="36">
        <v>136</v>
      </c>
      <c r="D6" s="52">
        <v>132</v>
      </c>
      <c r="E6" s="57">
        <v>129</v>
      </c>
      <c r="F6" s="60">
        <v>119</v>
      </c>
      <c r="G6" s="57">
        <v>115</v>
      </c>
      <c r="H6" s="72">
        <v>124</v>
      </c>
      <c r="I6" s="72">
        <v>166</v>
      </c>
      <c r="J6" s="72">
        <v>152</v>
      </c>
      <c r="K6" s="72">
        <v>168</v>
      </c>
      <c r="L6" s="7">
        <f>K6-I6</f>
        <v>2</v>
      </c>
      <c r="M6" s="18">
        <f>L6/I6</f>
        <v>0.012048192771084338</v>
      </c>
      <c r="N6" s="7">
        <f>K6-B6</f>
        <v>57</v>
      </c>
      <c r="O6" s="19">
        <f>N6/B6</f>
        <v>0.5135135135135135</v>
      </c>
      <c r="P6" s="65"/>
    </row>
    <row r="7" spans="1:16" ht="16.5" customHeight="1">
      <c r="A7" s="35" t="s">
        <v>30</v>
      </c>
      <c r="B7" s="52">
        <v>49</v>
      </c>
      <c r="C7" s="36">
        <v>21</v>
      </c>
      <c r="D7" s="52">
        <v>36</v>
      </c>
      <c r="E7" s="57">
        <v>40</v>
      </c>
      <c r="F7" s="60">
        <v>54</v>
      </c>
      <c r="G7" s="57">
        <v>50</v>
      </c>
      <c r="H7" s="72">
        <v>43</v>
      </c>
      <c r="I7" s="72">
        <v>64</v>
      </c>
      <c r="J7" s="72">
        <v>32</v>
      </c>
      <c r="K7" s="72">
        <v>94</v>
      </c>
      <c r="L7" s="7">
        <f>K7-I7</f>
        <v>30</v>
      </c>
      <c r="M7" s="18">
        <f>L7/I7</f>
        <v>0.46875</v>
      </c>
      <c r="N7" s="7">
        <f>K7-B7</f>
        <v>45</v>
      </c>
      <c r="O7" s="19">
        <f>N7/B7</f>
        <v>0.9183673469387755</v>
      </c>
      <c r="P7" s="65"/>
    </row>
    <row r="8" spans="1:16" ht="16.5" customHeight="1">
      <c r="A8" s="16" t="s">
        <v>24</v>
      </c>
      <c r="B8" s="53">
        <v>947</v>
      </c>
      <c r="C8" s="4">
        <v>555</v>
      </c>
      <c r="D8" s="55">
        <v>344</v>
      </c>
      <c r="E8" s="58">
        <v>420</v>
      </c>
      <c r="F8" s="61">
        <v>549</v>
      </c>
      <c r="G8" s="72">
        <v>341</v>
      </c>
      <c r="H8" s="72">
        <v>611</v>
      </c>
      <c r="I8" s="72">
        <v>506</v>
      </c>
      <c r="J8" s="72">
        <v>619</v>
      </c>
      <c r="K8" s="72">
        <v>568</v>
      </c>
      <c r="L8" s="32"/>
      <c r="M8" s="33"/>
      <c r="N8" s="32"/>
      <c r="O8" s="34"/>
      <c r="P8" s="65"/>
    </row>
    <row r="9" spans="1:16" ht="21" customHeight="1" thickBot="1">
      <c r="A9" s="21" t="s">
        <v>14</v>
      </c>
      <c r="B9" s="54">
        <f aca="true" t="shared" si="0" ref="B9:G9">SUM(B4:B8)</f>
        <v>15702</v>
      </c>
      <c r="C9" s="54">
        <f t="shared" si="0"/>
        <v>15881</v>
      </c>
      <c r="D9" s="54">
        <f t="shared" si="0"/>
        <v>15758</v>
      </c>
      <c r="E9" s="54">
        <f t="shared" si="0"/>
        <v>16435</v>
      </c>
      <c r="F9" s="54">
        <f t="shared" si="0"/>
        <v>17504</v>
      </c>
      <c r="G9" s="54">
        <f t="shared" si="0"/>
        <v>19721</v>
      </c>
      <c r="H9" s="54">
        <f>SUM(H4:H8)</f>
        <v>20954</v>
      </c>
      <c r="I9" s="54">
        <f>SUM(I4:I8)</f>
        <v>22400</v>
      </c>
      <c r="J9" s="54">
        <f>SUM(J4:J8)</f>
        <v>23629</v>
      </c>
      <c r="K9" s="54">
        <f>SUM(K4:K8)</f>
        <v>24897</v>
      </c>
      <c r="L9" s="8">
        <f>K9-I9</f>
        <v>2497</v>
      </c>
      <c r="M9" s="9">
        <f>L9/I9</f>
        <v>0.11147321428571429</v>
      </c>
      <c r="N9" s="8">
        <f>K9-B9</f>
        <v>9195</v>
      </c>
      <c r="O9" s="22">
        <f>N9/B9</f>
        <v>0.5855941918226978</v>
      </c>
      <c r="P9" s="65"/>
    </row>
    <row r="10" spans="1:16" ht="15.75" thickBot="1">
      <c r="A10" s="5"/>
      <c r="B10" s="5"/>
      <c r="C10" s="5"/>
      <c r="D10" s="10"/>
      <c r="E10" s="10"/>
      <c r="F10" s="10"/>
      <c r="G10" s="10"/>
      <c r="H10" s="10"/>
      <c r="I10" s="10"/>
      <c r="J10" s="10"/>
      <c r="K10" s="10"/>
      <c r="L10" s="84"/>
      <c r="M10" s="85"/>
      <c r="N10" s="84"/>
      <c r="O10" s="85"/>
      <c r="P10" s="65"/>
    </row>
    <row r="11" spans="1:16" ht="15">
      <c r="A11" s="23"/>
      <c r="B11" s="24">
        <v>2005</v>
      </c>
      <c r="C11" s="25">
        <v>2006</v>
      </c>
      <c r="D11" s="24">
        <v>2007</v>
      </c>
      <c r="E11" s="25">
        <v>2008</v>
      </c>
      <c r="F11" s="24">
        <v>2009</v>
      </c>
      <c r="G11" s="24">
        <v>2010</v>
      </c>
      <c r="H11" s="24">
        <v>2011</v>
      </c>
      <c r="I11" s="24">
        <v>2012</v>
      </c>
      <c r="J11" s="24">
        <v>2013</v>
      </c>
      <c r="K11" s="24">
        <v>2014</v>
      </c>
      <c r="L11" s="81" t="s">
        <v>33</v>
      </c>
      <c r="M11" s="82"/>
      <c r="N11" s="81" t="s">
        <v>34</v>
      </c>
      <c r="O11" s="83"/>
      <c r="P11" s="65"/>
    </row>
    <row r="12" spans="1:16" ht="15.75" thickBot="1">
      <c r="A12" s="26" t="s">
        <v>25</v>
      </c>
      <c r="B12" s="27" t="s">
        <v>19</v>
      </c>
      <c r="C12" s="27" t="s">
        <v>19</v>
      </c>
      <c r="D12" s="27" t="s">
        <v>19</v>
      </c>
      <c r="E12" s="27" t="s">
        <v>19</v>
      </c>
      <c r="F12" s="27" t="s">
        <v>19</v>
      </c>
      <c r="G12" s="27" t="s">
        <v>19</v>
      </c>
      <c r="H12" s="27" t="s">
        <v>19</v>
      </c>
      <c r="I12" s="27" t="s">
        <v>19</v>
      </c>
      <c r="J12" s="27" t="s">
        <v>19</v>
      </c>
      <c r="K12" s="27" t="s">
        <v>19</v>
      </c>
      <c r="L12" s="29" t="s">
        <v>7</v>
      </c>
      <c r="M12" s="30" t="s">
        <v>6</v>
      </c>
      <c r="N12" s="29" t="s">
        <v>7</v>
      </c>
      <c r="O12" s="31" t="s">
        <v>6</v>
      </c>
      <c r="P12" s="65"/>
    </row>
    <row r="13" spans="1:16" ht="16.5" customHeight="1">
      <c r="A13" s="16" t="s">
        <v>21</v>
      </c>
      <c r="B13" s="3">
        <f aca="true" t="shared" si="1" ref="B13:G16">(B4/B$19)*100000</f>
        <v>4497.492477432296</v>
      </c>
      <c r="C13" s="3">
        <f t="shared" si="1"/>
        <v>4573.857290339719</v>
      </c>
      <c r="D13" s="3">
        <f t="shared" si="1"/>
        <v>4506.36791894515</v>
      </c>
      <c r="E13" s="11">
        <f t="shared" si="1"/>
        <v>4572.153346989602</v>
      </c>
      <c r="F13" s="11">
        <f t="shared" si="1"/>
        <v>4773.698911246651</v>
      </c>
      <c r="G13" s="11">
        <f t="shared" si="1"/>
        <v>5324.494784830919</v>
      </c>
      <c r="H13" s="11">
        <f aca="true" t="shared" si="2" ref="H13:I16">(H4/H$19)*100000</f>
        <v>5460.305072528568</v>
      </c>
      <c r="I13" s="11">
        <f t="shared" si="2"/>
        <v>5833.99614446137</v>
      </c>
      <c r="J13" s="11">
        <f>(J4/J$19)*100000</f>
        <v>5955.627606583953</v>
      </c>
      <c r="K13" s="11">
        <f>(K4/K$19)*100000</f>
        <v>6144.229147393008</v>
      </c>
      <c r="L13" s="11">
        <f>K13-I13</f>
        <v>310.2330029316381</v>
      </c>
      <c r="M13" s="18">
        <f>L13/I13</f>
        <v>0.053176758305910864</v>
      </c>
      <c r="N13" s="11">
        <f>K13-B13</f>
        <v>1646.7366699607119</v>
      </c>
      <c r="O13" s="19">
        <f>N13/B13</f>
        <v>0.3661455084636106</v>
      </c>
      <c r="P13" s="65"/>
    </row>
    <row r="14" spans="1:16" ht="16.5" customHeight="1">
      <c r="A14" s="35" t="s">
        <v>22</v>
      </c>
      <c r="B14" s="41">
        <f t="shared" si="1"/>
        <v>6.789599567934573</v>
      </c>
      <c r="C14" s="41">
        <f t="shared" si="1"/>
        <v>5.131703665243877</v>
      </c>
      <c r="D14" s="41">
        <f t="shared" si="1"/>
        <v>5.0304192410576904</v>
      </c>
      <c r="E14" s="42">
        <f t="shared" si="1"/>
        <v>6.067312498374827</v>
      </c>
      <c r="F14" s="42">
        <f t="shared" si="1"/>
        <v>9.405460867582512</v>
      </c>
      <c r="G14" s="42">
        <f t="shared" si="1"/>
        <v>7.214386596779609</v>
      </c>
      <c r="H14" s="42">
        <f t="shared" si="2"/>
        <v>7.045554932294928</v>
      </c>
      <c r="I14" s="42">
        <f t="shared" si="2"/>
        <v>7.010070235511398</v>
      </c>
      <c r="J14" s="42">
        <f>(J5/J$19)*100000</f>
        <v>12.812299807815503</v>
      </c>
      <c r="K14" s="42">
        <f>(K5/K$19)*100000</f>
        <v>6.389057843974095</v>
      </c>
      <c r="L14" s="11">
        <f>K14-I14</f>
        <v>-0.6210123915373025</v>
      </c>
      <c r="M14" s="75">
        <f>L14/I14</f>
        <v>-0.08858861190739531</v>
      </c>
      <c r="N14" s="11">
        <f>K14-B14</f>
        <v>-0.4005417239604778</v>
      </c>
      <c r="O14" s="80">
        <f>N14/B14</f>
        <v>-0.05899342368467901</v>
      </c>
      <c r="P14" s="65"/>
    </row>
    <row r="15" spans="1:16" ht="16.5" customHeight="1">
      <c r="A15" s="35" t="s">
        <v>23</v>
      </c>
      <c r="B15" s="41">
        <f t="shared" si="1"/>
        <v>34.25661600185171</v>
      </c>
      <c r="C15" s="41">
        <f t="shared" si="1"/>
        <v>41.053629321951014</v>
      </c>
      <c r="D15" s="41">
        <f t="shared" si="1"/>
        <v>39.05972587174207</v>
      </c>
      <c r="E15" s="42">
        <f t="shared" si="1"/>
        <v>37.270633918588224</v>
      </c>
      <c r="F15" s="42">
        <f t="shared" si="1"/>
        <v>33.91666191643391</v>
      </c>
      <c r="G15" s="42">
        <f t="shared" si="1"/>
        <v>31.909786870371345</v>
      </c>
      <c r="H15" s="42">
        <f t="shared" si="2"/>
        <v>33.60187736940657</v>
      </c>
      <c r="I15" s="42">
        <f t="shared" si="2"/>
        <v>44.756602272880464</v>
      </c>
      <c r="J15" s="42">
        <f>(J6/J$19)*100000</f>
        <v>39.744276954856254</v>
      </c>
      <c r="K15" s="42">
        <f>(K6/K$19)*100000</f>
        <v>42.93446871150593</v>
      </c>
      <c r="L15" s="11">
        <f>K15-I15</f>
        <v>-1.8221335613745353</v>
      </c>
      <c r="M15" s="75">
        <f>L15/I15</f>
        <v>-0.04071206188228966</v>
      </c>
      <c r="N15" s="11">
        <f>K15-B15</f>
        <v>8.677852709654218</v>
      </c>
      <c r="O15" s="19">
        <f>N15/B15</f>
        <v>0.25331902921132504</v>
      </c>
      <c r="P15" s="65"/>
    </row>
    <row r="16" spans="1:16" ht="16.5" customHeight="1">
      <c r="A16" s="35" t="s">
        <v>30</v>
      </c>
      <c r="B16" s="41">
        <f t="shared" si="1"/>
        <v>15.122289946763367</v>
      </c>
      <c r="C16" s="41">
        <f t="shared" si="1"/>
        <v>6.339163351183612</v>
      </c>
      <c r="D16" s="41">
        <f t="shared" si="1"/>
        <v>10.652652510475107</v>
      </c>
      <c r="E16" s="42">
        <f t="shared" si="1"/>
        <v>11.556785711190146</v>
      </c>
      <c r="F16" s="42">
        <f t="shared" si="1"/>
        <v>15.390754146953201</v>
      </c>
      <c r="G16" s="42">
        <f t="shared" si="1"/>
        <v>13.873820378422327</v>
      </c>
      <c r="H16" s="42">
        <f t="shared" si="2"/>
        <v>11.652263926487764</v>
      </c>
      <c r="I16" s="42">
        <f t="shared" si="2"/>
        <v>17.255557502797288</v>
      </c>
      <c r="J16" s="42">
        <f>(J7/J$19)*100000</f>
        <v>8.36721620102237</v>
      </c>
      <c r="K16" s="42">
        <f>(K7/K$19)*100000</f>
        <v>24.022857493342602</v>
      </c>
      <c r="L16" s="11">
        <f>K16-I16</f>
        <v>6.767299990545315</v>
      </c>
      <c r="M16" s="18">
        <f>L16/I16</f>
        <v>0.39218089531145384</v>
      </c>
      <c r="N16" s="11">
        <f>K16-B16</f>
        <v>8.900567546579236</v>
      </c>
      <c r="O16" s="19">
        <f>N16/B16</f>
        <v>0.5885727345470075</v>
      </c>
      <c r="P16" s="65"/>
    </row>
    <row r="17" spans="1:16" ht="20.25" customHeight="1" thickBot="1">
      <c r="A17" s="21" t="s">
        <v>14</v>
      </c>
      <c r="B17" s="14">
        <f aca="true" t="shared" si="3" ref="B17:G17">(B9/B$19)*100000</f>
        <v>4845.9223825322115</v>
      </c>
      <c r="C17" s="14">
        <f t="shared" si="3"/>
        <v>4793.916818102235</v>
      </c>
      <c r="D17" s="14">
        <f t="shared" si="3"/>
        <v>4662.9027294462985</v>
      </c>
      <c r="E17" s="15">
        <f t="shared" si="3"/>
        <v>4748.394329085251</v>
      </c>
      <c r="F17" s="15">
        <f t="shared" si="3"/>
        <v>4988.884455338311</v>
      </c>
      <c r="G17" s="15">
        <f t="shared" si="3"/>
        <v>5472.1122336573335</v>
      </c>
      <c r="H17" s="15">
        <f>(H9/H$19)*100000</f>
        <v>5678.1753096656885</v>
      </c>
      <c r="I17" s="15">
        <f>(I9/I$19)*100000</f>
        <v>6039.44512597905</v>
      </c>
      <c r="J17" s="15">
        <f>(J9/J$19)*100000</f>
        <v>6178.404737936174</v>
      </c>
      <c r="K17" s="15">
        <f>(K9/K$19)*100000</f>
        <v>6362.734925656922</v>
      </c>
      <c r="L17" s="12">
        <f>K17-I17</f>
        <v>323.289799677872</v>
      </c>
      <c r="M17" s="9">
        <f>L17/I17</f>
        <v>0.053529718862287655</v>
      </c>
      <c r="N17" s="12">
        <f>K17-B17</f>
        <v>1516.8125431247108</v>
      </c>
      <c r="O17" s="22">
        <f>N17/B17</f>
        <v>0.31300801444783116</v>
      </c>
      <c r="P17" s="65"/>
    </row>
    <row r="18" spans="1:16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65"/>
    </row>
    <row r="19" spans="1:16" ht="14.25">
      <c r="A19" s="44" t="s">
        <v>20</v>
      </c>
      <c r="B19" s="45">
        <v>324025</v>
      </c>
      <c r="C19" s="45">
        <v>331274</v>
      </c>
      <c r="D19" s="45">
        <v>337944</v>
      </c>
      <c r="E19" s="45">
        <v>346117</v>
      </c>
      <c r="F19" s="45">
        <v>350860</v>
      </c>
      <c r="G19" s="45">
        <v>360391</v>
      </c>
      <c r="H19" s="45">
        <v>369027</v>
      </c>
      <c r="I19" s="45">
        <v>370895</v>
      </c>
      <c r="J19" s="79">
        <v>382445</v>
      </c>
      <c r="K19" s="79">
        <v>391294</v>
      </c>
      <c r="L19" s="46"/>
      <c r="M19" s="46"/>
      <c r="N19" s="46"/>
      <c r="O19" s="46"/>
      <c r="P19" s="65"/>
    </row>
    <row r="20" spans="1:16" ht="23.25" customHeight="1">
      <c r="A20" s="44" t="s">
        <v>27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65"/>
    </row>
    <row r="21" spans="1:16" ht="16.5" customHeight="1">
      <c r="A21" s="48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16.5" customHeight="1">
      <c r="A22" s="48" t="s">
        <v>37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ht="17.25" customHeight="1">
      <c r="A23" s="49" t="s">
        <v>28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</sheetData>
  <sheetProtection/>
  <mergeCells count="6">
    <mergeCell ref="L11:M11"/>
    <mergeCell ref="N11:O11"/>
    <mergeCell ref="L2:M2"/>
    <mergeCell ref="N2:O2"/>
    <mergeCell ref="L10:M10"/>
    <mergeCell ref="N10:O10"/>
  </mergeCells>
  <printOptions/>
  <pageMargins left="1" right="0.38" top="0.6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31.8515625" style="2" customWidth="1"/>
    <col min="2" max="11" width="10.00390625" style="2" customWidth="1"/>
    <col min="12" max="12" width="10.28125" style="2" customWidth="1"/>
    <col min="13" max="13" width="10.8515625" style="2" customWidth="1"/>
    <col min="14" max="14" width="10.7109375" style="2" customWidth="1"/>
    <col min="15" max="15" width="11.57421875" style="2" customWidth="1"/>
    <col min="16" max="51" width="9.140625" style="2" customWidth="1"/>
    <col min="52" max="16384" width="9.140625" style="1" customWidth="1"/>
  </cols>
  <sheetData>
    <row r="1" spans="1:16" ht="24.75" customHeight="1" thickBot="1">
      <c r="A1" s="50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5"/>
    </row>
    <row r="2" spans="1:16" ht="15">
      <c r="A2" s="23"/>
      <c r="B2" s="24">
        <v>2005</v>
      </c>
      <c r="C2" s="25">
        <v>2006</v>
      </c>
      <c r="D2" s="24">
        <v>2007</v>
      </c>
      <c r="E2" s="25">
        <v>2008</v>
      </c>
      <c r="F2" s="24">
        <v>2009</v>
      </c>
      <c r="G2" s="24">
        <v>2010</v>
      </c>
      <c r="H2" s="24">
        <v>2011</v>
      </c>
      <c r="I2" s="24">
        <v>2012</v>
      </c>
      <c r="J2" s="24">
        <v>2013</v>
      </c>
      <c r="K2" s="24">
        <v>2014</v>
      </c>
      <c r="L2" s="81" t="s">
        <v>33</v>
      </c>
      <c r="M2" s="82"/>
      <c r="N2" s="81" t="s">
        <v>34</v>
      </c>
      <c r="O2" s="83"/>
      <c r="P2" s="66"/>
    </row>
    <row r="3" spans="1:16" ht="15.75" thickBot="1">
      <c r="A3" s="26" t="s">
        <v>18</v>
      </c>
      <c r="B3" s="27" t="s">
        <v>12</v>
      </c>
      <c r="C3" s="28" t="s">
        <v>12</v>
      </c>
      <c r="D3" s="27" t="s">
        <v>12</v>
      </c>
      <c r="E3" s="27" t="s">
        <v>12</v>
      </c>
      <c r="F3" s="27" t="s">
        <v>12</v>
      </c>
      <c r="G3" s="27" t="s">
        <v>12</v>
      </c>
      <c r="H3" s="27" t="s">
        <v>12</v>
      </c>
      <c r="I3" s="27" t="s">
        <v>12</v>
      </c>
      <c r="J3" s="27" t="s">
        <v>12</v>
      </c>
      <c r="K3" s="27" t="s">
        <v>12</v>
      </c>
      <c r="L3" s="29" t="s">
        <v>7</v>
      </c>
      <c r="M3" s="30" t="s">
        <v>6</v>
      </c>
      <c r="N3" s="29" t="s">
        <v>7</v>
      </c>
      <c r="O3" s="31" t="s">
        <v>6</v>
      </c>
      <c r="P3" s="66"/>
    </row>
    <row r="4" spans="1:16" ht="15.75" customHeight="1">
      <c r="A4" s="16" t="s">
        <v>0</v>
      </c>
      <c r="B4" s="64">
        <v>1027</v>
      </c>
      <c r="C4" s="4">
        <v>963</v>
      </c>
      <c r="D4" s="17">
        <v>813</v>
      </c>
      <c r="E4" s="56">
        <v>839</v>
      </c>
      <c r="F4" s="59">
        <v>760</v>
      </c>
      <c r="G4" s="72">
        <v>805</v>
      </c>
      <c r="H4" s="72">
        <v>923</v>
      </c>
      <c r="I4" s="72">
        <v>1029</v>
      </c>
      <c r="J4" s="72">
        <v>1030</v>
      </c>
      <c r="K4" s="72">
        <v>863</v>
      </c>
      <c r="L4" s="7">
        <f>K4-I4</f>
        <v>-166</v>
      </c>
      <c r="M4" s="75">
        <f>L4/I4</f>
        <v>-0.16132167152575316</v>
      </c>
      <c r="N4" s="7">
        <f>K4-B4</f>
        <v>-164</v>
      </c>
      <c r="O4" s="80">
        <f>N4/B4</f>
        <v>-0.1596884128529698</v>
      </c>
      <c r="P4" s="65"/>
    </row>
    <row r="5" spans="1:16" ht="15.75" customHeight="1">
      <c r="A5" s="35" t="s">
        <v>32</v>
      </c>
      <c r="B5" s="36">
        <v>2</v>
      </c>
      <c r="C5" s="36">
        <v>3</v>
      </c>
      <c r="D5" s="37">
        <v>2</v>
      </c>
      <c r="E5" s="57">
        <v>1</v>
      </c>
      <c r="F5" s="60">
        <v>1</v>
      </c>
      <c r="G5" s="57">
        <v>1</v>
      </c>
      <c r="H5" s="72">
        <v>2</v>
      </c>
      <c r="I5" s="72">
        <v>4</v>
      </c>
      <c r="J5" s="72">
        <v>1</v>
      </c>
      <c r="K5" s="72">
        <v>2</v>
      </c>
      <c r="L5" s="7">
        <f aca="true" t="shared" si="0" ref="L5:L18">K5-I5</f>
        <v>-2</v>
      </c>
      <c r="M5" s="68" t="s">
        <v>26</v>
      </c>
      <c r="N5" s="7">
        <f aca="true" t="shared" si="1" ref="N5:N18">K5-B5</f>
        <v>0</v>
      </c>
      <c r="O5" s="67" t="s">
        <v>26</v>
      </c>
      <c r="P5" s="65"/>
    </row>
    <row r="6" spans="1:16" ht="15.75" customHeight="1">
      <c r="A6" s="35" t="s">
        <v>1</v>
      </c>
      <c r="B6" s="36">
        <v>8200</v>
      </c>
      <c r="C6" s="36">
        <v>8255</v>
      </c>
      <c r="D6" s="37">
        <v>8371</v>
      </c>
      <c r="E6" s="57">
        <v>8943</v>
      </c>
      <c r="F6" s="60">
        <v>9682</v>
      </c>
      <c r="G6" s="57">
        <v>11206</v>
      </c>
      <c r="H6" s="57">
        <v>11800</v>
      </c>
      <c r="I6" s="72">
        <v>12610</v>
      </c>
      <c r="J6" s="72">
        <v>13008</v>
      </c>
      <c r="K6" s="72">
        <v>13819</v>
      </c>
      <c r="L6" s="7">
        <f t="shared" si="0"/>
        <v>1209</v>
      </c>
      <c r="M6" s="38">
        <f>L6/I6</f>
        <v>0.09587628865979382</v>
      </c>
      <c r="N6" s="7">
        <f t="shared" si="1"/>
        <v>5619</v>
      </c>
      <c r="O6" s="40">
        <f aca="true" t="shared" si="2" ref="O6:O19">N6/B6</f>
        <v>0.6852439024390244</v>
      </c>
      <c r="P6" s="65"/>
    </row>
    <row r="7" spans="1:16" ht="15.75" customHeight="1">
      <c r="A7" s="35" t="s">
        <v>2</v>
      </c>
      <c r="B7" s="36">
        <v>30</v>
      </c>
      <c r="C7" s="36">
        <v>19</v>
      </c>
      <c r="D7" s="37">
        <v>17</v>
      </c>
      <c r="E7" s="57">
        <v>26</v>
      </c>
      <c r="F7" s="60">
        <v>23</v>
      </c>
      <c r="G7" s="57">
        <v>27</v>
      </c>
      <c r="H7" s="57">
        <v>20</v>
      </c>
      <c r="I7" s="72">
        <v>23</v>
      </c>
      <c r="J7" s="72">
        <v>33</v>
      </c>
      <c r="K7" s="72">
        <v>34</v>
      </c>
      <c r="L7" s="7">
        <f t="shared" si="0"/>
        <v>11</v>
      </c>
      <c r="M7" s="38">
        <f>L7/I7</f>
        <v>0.4782608695652174</v>
      </c>
      <c r="N7" s="7">
        <f t="shared" si="1"/>
        <v>4</v>
      </c>
      <c r="O7" s="74">
        <f t="shared" si="2"/>
        <v>0.13333333333333333</v>
      </c>
      <c r="P7" s="65"/>
    </row>
    <row r="8" spans="1:16" ht="15.75" customHeight="1">
      <c r="A8" s="35" t="s">
        <v>13</v>
      </c>
      <c r="B8" s="36">
        <v>113</v>
      </c>
      <c r="C8" s="36">
        <v>102</v>
      </c>
      <c r="D8" s="37">
        <v>116</v>
      </c>
      <c r="E8" s="57">
        <v>101</v>
      </c>
      <c r="F8" s="60">
        <v>130</v>
      </c>
      <c r="G8" s="57">
        <v>140</v>
      </c>
      <c r="H8" s="57">
        <v>145</v>
      </c>
      <c r="I8" s="72">
        <v>176</v>
      </c>
      <c r="J8" s="72">
        <v>161</v>
      </c>
      <c r="K8" s="72">
        <v>141</v>
      </c>
      <c r="L8" s="7">
        <f t="shared" si="0"/>
        <v>-35</v>
      </c>
      <c r="M8" s="76">
        <f>L8/I8</f>
        <v>-0.19886363636363635</v>
      </c>
      <c r="N8" s="7">
        <f t="shared" si="1"/>
        <v>28</v>
      </c>
      <c r="O8" s="40">
        <f t="shared" si="2"/>
        <v>0.24778761061946902</v>
      </c>
      <c r="P8" s="65"/>
    </row>
    <row r="9" spans="1:16" ht="15.75" customHeight="1">
      <c r="A9" s="35" t="s">
        <v>3</v>
      </c>
      <c r="B9" s="36">
        <v>7</v>
      </c>
      <c r="C9" s="36">
        <v>3</v>
      </c>
      <c r="D9" s="37">
        <v>5</v>
      </c>
      <c r="E9" s="57">
        <v>4</v>
      </c>
      <c r="F9" s="60">
        <v>7</v>
      </c>
      <c r="G9" s="57">
        <v>4</v>
      </c>
      <c r="H9" s="57">
        <v>5</v>
      </c>
      <c r="I9" s="72">
        <v>7</v>
      </c>
      <c r="J9" s="72">
        <v>7</v>
      </c>
      <c r="K9" s="72">
        <v>8</v>
      </c>
      <c r="L9" s="7">
        <f t="shared" si="0"/>
        <v>1</v>
      </c>
      <c r="M9" s="68" t="s">
        <v>26</v>
      </c>
      <c r="N9" s="7">
        <f t="shared" si="1"/>
        <v>1</v>
      </c>
      <c r="O9" s="67" t="s">
        <v>26</v>
      </c>
      <c r="P9" s="65"/>
    </row>
    <row r="10" spans="1:16" ht="15.75" customHeight="1">
      <c r="A10" s="35" t="s">
        <v>11</v>
      </c>
      <c r="B10" s="36">
        <v>1130</v>
      </c>
      <c r="C10" s="36">
        <v>1219</v>
      </c>
      <c r="D10" s="37">
        <v>1098</v>
      </c>
      <c r="E10" s="57">
        <v>1104</v>
      </c>
      <c r="F10" s="60">
        <v>1141</v>
      </c>
      <c r="G10" s="57">
        <v>1073</v>
      </c>
      <c r="H10" s="57">
        <v>1006</v>
      </c>
      <c r="I10" s="72">
        <v>1078</v>
      </c>
      <c r="J10" s="72">
        <v>1155</v>
      </c>
      <c r="K10" s="72">
        <v>1294</v>
      </c>
      <c r="L10" s="7">
        <f t="shared" si="0"/>
        <v>216</v>
      </c>
      <c r="M10" s="77">
        <f>L10/I10</f>
        <v>0.20037105751391465</v>
      </c>
      <c r="N10" s="7">
        <f t="shared" si="1"/>
        <v>164</v>
      </c>
      <c r="O10" s="74">
        <f t="shared" si="2"/>
        <v>0.14513274336283186</v>
      </c>
      <c r="P10" s="65"/>
    </row>
    <row r="11" spans="1:16" ht="15.75" customHeight="1">
      <c r="A11" s="35" t="s">
        <v>8</v>
      </c>
      <c r="B11" s="36">
        <v>11</v>
      </c>
      <c r="C11" s="36">
        <v>10</v>
      </c>
      <c r="D11" s="37">
        <v>11</v>
      </c>
      <c r="E11" s="57">
        <v>11</v>
      </c>
      <c r="F11" s="60">
        <v>21</v>
      </c>
      <c r="G11" s="57">
        <v>12</v>
      </c>
      <c r="H11" s="57">
        <v>20</v>
      </c>
      <c r="I11" s="72">
        <v>20</v>
      </c>
      <c r="J11" s="72">
        <v>26</v>
      </c>
      <c r="K11" s="72">
        <v>20</v>
      </c>
      <c r="L11" s="7">
        <f t="shared" si="0"/>
        <v>0</v>
      </c>
      <c r="M11" s="68">
        <f aca="true" t="shared" si="3" ref="M11:M18">L11/I11</f>
        <v>0</v>
      </c>
      <c r="N11" s="7">
        <f t="shared" si="1"/>
        <v>9</v>
      </c>
      <c r="O11" s="40">
        <f t="shared" si="2"/>
        <v>0.8181818181818182</v>
      </c>
      <c r="P11" s="65"/>
    </row>
    <row r="12" spans="1:16" ht="15.75" customHeight="1">
      <c r="A12" s="35" t="s">
        <v>9</v>
      </c>
      <c r="B12" s="36">
        <v>54</v>
      </c>
      <c r="C12" s="36">
        <v>40</v>
      </c>
      <c r="D12" s="37">
        <v>50</v>
      </c>
      <c r="E12" s="57">
        <v>52</v>
      </c>
      <c r="F12" s="60">
        <v>72</v>
      </c>
      <c r="G12" s="57">
        <v>69</v>
      </c>
      <c r="H12" s="57">
        <v>87</v>
      </c>
      <c r="I12" s="72">
        <v>75</v>
      </c>
      <c r="J12" s="72">
        <v>79</v>
      </c>
      <c r="K12" s="72">
        <v>91</v>
      </c>
      <c r="L12" s="7">
        <f t="shared" si="0"/>
        <v>16</v>
      </c>
      <c r="M12" s="77">
        <f t="shared" si="3"/>
        <v>0.21333333333333335</v>
      </c>
      <c r="N12" s="7">
        <f t="shared" si="1"/>
        <v>37</v>
      </c>
      <c r="O12" s="40">
        <f t="shared" si="2"/>
        <v>0.6851851851851852</v>
      </c>
      <c r="P12" s="65"/>
    </row>
    <row r="13" spans="1:16" ht="15.75" customHeight="1">
      <c r="A13" s="35" t="s">
        <v>10</v>
      </c>
      <c r="B13" s="36">
        <v>124</v>
      </c>
      <c r="C13" s="36">
        <v>107</v>
      </c>
      <c r="D13" s="37">
        <v>124</v>
      </c>
      <c r="E13" s="57">
        <v>116</v>
      </c>
      <c r="F13" s="60">
        <v>91</v>
      </c>
      <c r="G13" s="57">
        <v>116</v>
      </c>
      <c r="H13" s="57">
        <v>108</v>
      </c>
      <c r="I13" s="72">
        <v>119</v>
      </c>
      <c r="J13" s="72">
        <v>119</v>
      </c>
      <c r="K13" s="72">
        <v>125</v>
      </c>
      <c r="L13" s="7">
        <f t="shared" si="0"/>
        <v>6</v>
      </c>
      <c r="M13" s="77">
        <f t="shared" si="3"/>
        <v>0.05042016806722689</v>
      </c>
      <c r="N13" s="7">
        <f t="shared" si="1"/>
        <v>1</v>
      </c>
      <c r="O13" s="74">
        <f t="shared" si="2"/>
        <v>0.008064516129032258</v>
      </c>
      <c r="P13" s="65"/>
    </row>
    <row r="14" spans="1:16" ht="15.75" customHeight="1">
      <c r="A14" s="35" t="s">
        <v>4</v>
      </c>
      <c r="B14" s="36">
        <v>24</v>
      </c>
      <c r="C14" s="36">
        <v>30</v>
      </c>
      <c r="D14" s="37">
        <v>29</v>
      </c>
      <c r="E14" s="57">
        <v>22</v>
      </c>
      <c r="F14" s="60">
        <v>32</v>
      </c>
      <c r="G14" s="57">
        <v>31</v>
      </c>
      <c r="H14" s="57">
        <v>17</v>
      </c>
      <c r="I14" s="72">
        <v>37</v>
      </c>
      <c r="J14" s="72">
        <v>48</v>
      </c>
      <c r="K14" s="72">
        <v>45</v>
      </c>
      <c r="L14" s="7">
        <f t="shared" si="0"/>
        <v>8</v>
      </c>
      <c r="M14" s="77">
        <f t="shared" si="3"/>
        <v>0.21621621621621623</v>
      </c>
      <c r="N14" s="7">
        <f t="shared" si="1"/>
        <v>21</v>
      </c>
      <c r="O14" s="74">
        <f t="shared" si="2"/>
        <v>0.875</v>
      </c>
      <c r="P14" s="65"/>
    </row>
    <row r="15" spans="1:16" ht="15.75" customHeight="1">
      <c r="A15" s="35" t="s">
        <v>16</v>
      </c>
      <c r="B15" s="36">
        <v>412</v>
      </c>
      <c r="C15" s="36">
        <v>383</v>
      </c>
      <c r="D15" s="37">
        <v>391</v>
      </c>
      <c r="E15" s="57">
        <v>403</v>
      </c>
      <c r="F15" s="60">
        <v>396</v>
      </c>
      <c r="G15" s="57">
        <v>490</v>
      </c>
      <c r="H15" s="57">
        <v>571</v>
      </c>
      <c r="I15" s="72">
        <v>552</v>
      </c>
      <c r="J15" s="72">
        <v>597</v>
      </c>
      <c r="K15" s="72">
        <v>585</v>
      </c>
      <c r="L15" s="7">
        <f t="shared" si="0"/>
        <v>33</v>
      </c>
      <c r="M15" s="77">
        <f t="shared" si="3"/>
        <v>0.059782608695652176</v>
      </c>
      <c r="N15" s="7">
        <f t="shared" si="1"/>
        <v>173</v>
      </c>
      <c r="O15" s="40">
        <f t="shared" si="2"/>
        <v>0.4199029126213592</v>
      </c>
      <c r="P15" s="65"/>
    </row>
    <row r="16" spans="1:16" ht="15.75" customHeight="1">
      <c r="A16" s="35" t="s">
        <v>17</v>
      </c>
      <c r="B16" s="36">
        <v>694</v>
      </c>
      <c r="C16" s="36">
        <v>685</v>
      </c>
      <c r="D16" s="37">
        <v>695</v>
      </c>
      <c r="E16" s="57">
        <v>715</v>
      </c>
      <c r="F16" s="60">
        <v>633</v>
      </c>
      <c r="G16" s="57">
        <v>777</v>
      </c>
      <c r="H16" s="57">
        <v>892</v>
      </c>
      <c r="I16" s="72">
        <v>916</v>
      </c>
      <c r="J16" s="72">
        <v>927</v>
      </c>
      <c r="K16" s="72">
        <v>892</v>
      </c>
      <c r="L16" s="7">
        <f t="shared" si="0"/>
        <v>-24</v>
      </c>
      <c r="M16" s="76">
        <f t="shared" si="3"/>
        <v>-0.026200873362445413</v>
      </c>
      <c r="N16" s="7">
        <f t="shared" si="1"/>
        <v>198</v>
      </c>
      <c r="O16" s="40">
        <f t="shared" si="2"/>
        <v>0.28530259365994237</v>
      </c>
      <c r="P16" s="65"/>
    </row>
    <row r="17" spans="1:16" ht="15.75" customHeight="1">
      <c r="A17" s="35" t="s">
        <v>15</v>
      </c>
      <c r="B17" s="36">
        <v>945</v>
      </c>
      <c r="C17" s="36">
        <v>905</v>
      </c>
      <c r="D17" s="37">
        <v>890</v>
      </c>
      <c r="E17" s="57">
        <v>798</v>
      </c>
      <c r="F17" s="60">
        <v>893</v>
      </c>
      <c r="G17" s="57">
        <v>1046</v>
      </c>
      <c r="H17" s="57">
        <v>1090</v>
      </c>
      <c r="I17" s="72">
        <v>1228</v>
      </c>
      <c r="J17" s="72">
        <v>1138</v>
      </c>
      <c r="K17" s="72">
        <v>1226</v>
      </c>
      <c r="L17" s="7">
        <f t="shared" si="0"/>
        <v>-2</v>
      </c>
      <c r="M17" s="76">
        <f t="shared" si="3"/>
        <v>-0.0016286644951140066</v>
      </c>
      <c r="N17" s="7">
        <f t="shared" si="1"/>
        <v>281</v>
      </c>
      <c r="O17" s="40">
        <f t="shared" si="2"/>
        <v>0.29735449735449737</v>
      </c>
      <c r="P17" s="65"/>
    </row>
    <row r="18" spans="1:16" ht="15.75" customHeight="1">
      <c r="A18" s="16" t="s">
        <v>5</v>
      </c>
      <c r="B18" s="4">
        <v>108</v>
      </c>
      <c r="C18" s="4">
        <v>102</v>
      </c>
      <c r="D18" s="17">
        <v>116</v>
      </c>
      <c r="E18" s="58">
        <v>151</v>
      </c>
      <c r="F18" s="62">
        <v>171</v>
      </c>
      <c r="G18" s="72">
        <v>185</v>
      </c>
      <c r="H18" s="72">
        <v>195</v>
      </c>
      <c r="I18" s="72">
        <v>207</v>
      </c>
      <c r="J18" s="72">
        <v>206</v>
      </c>
      <c r="K18" s="72">
        <v>237</v>
      </c>
      <c r="L18" s="7">
        <f t="shared" si="0"/>
        <v>30</v>
      </c>
      <c r="M18" s="77">
        <f t="shared" si="3"/>
        <v>0.14492753623188406</v>
      </c>
      <c r="N18" s="7">
        <f t="shared" si="1"/>
        <v>129</v>
      </c>
      <c r="O18" s="19">
        <f t="shared" si="2"/>
        <v>1.1944444444444444</v>
      </c>
      <c r="P18" s="65"/>
    </row>
    <row r="19" spans="1:16" ht="21" customHeight="1" thickBot="1">
      <c r="A19" s="21" t="s">
        <v>14</v>
      </c>
      <c r="B19" s="13">
        <v>15698</v>
      </c>
      <c r="C19" s="13">
        <v>15881</v>
      </c>
      <c r="D19" s="13">
        <v>15758</v>
      </c>
      <c r="E19" s="63">
        <v>16435</v>
      </c>
      <c r="F19" s="63">
        <v>17504</v>
      </c>
      <c r="G19" s="73">
        <v>20021</v>
      </c>
      <c r="H19" s="73">
        <v>20954</v>
      </c>
      <c r="I19" s="73">
        <v>22400</v>
      </c>
      <c r="J19" s="73">
        <v>23629</v>
      </c>
      <c r="K19" s="73">
        <v>24897</v>
      </c>
      <c r="L19" s="8">
        <f>K19-I19</f>
        <v>2497</v>
      </c>
      <c r="M19" s="9">
        <f>L19/I19</f>
        <v>0.11147321428571429</v>
      </c>
      <c r="N19" s="8">
        <f>K19-B19</f>
        <v>9199</v>
      </c>
      <c r="O19" s="22">
        <f t="shared" si="2"/>
        <v>0.5859982163332909</v>
      </c>
      <c r="P19" s="65"/>
    </row>
    <row r="20" spans="1:16" ht="15.75" thickBot="1">
      <c r="A20" s="5"/>
      <c r="B20" s="5"/>
      <c r="C20" s="5"/>
      <c r="D20" s="10"/>
      <c r="E20" s="10"/>
      <c r="F20" s="10"/>
      <c r="G20" s="10"/>
      <c r="H20" s="10"/>
      <c r="I20" s="10"/>
      <c r="J20" s="10"/>
      <c r="K20" s="10"/>
      <c r="L20" s="86"/>
      <c r="M20" s="85"/>
      <c r="N20" s="84"/>
      <c r="O20" s="85"/>
      <c r="P20" s="65"/>
    </row>
    <row r="21" spans="1:16" ht="15">
      <c r="A21" s="23"/>
      <c r="B21" s="24">
        <v>2005</v>
      </c>
      <c r="C21" s="25">
        <v>2006</v>
      </c>
      <c r="D21" s="24">
        <v>2007</v>
      </c>
      <c r="E21" s="25">
        <v>2008</v>
      </c>
      <c r="F21" s="24">
        <v>2009</v>
      </c>
      <c r="G21" s="24">
        <v>2010</v>
      </c>
      <c r="H21" s="24">
        <v>2011</v>
      </c>
      <c r="I21" s="24">
        <v>2012</v>
      </c>
      <c r="J21" s="24">
        <v>2013</v>
      </c>
      <c r="K21" s="24">
        <v>2014</v>
      </c>
      <c r="L21" s="81" t="s">
        <v>33</v>
      </c>
      <c r="M21" s="82"/>
      <c r="N21" s="81" t="s">
        <v>34</v>
      </c>
      <c r="O21" s="83"/>
      <c r="P21" s="65"/>
    </row>
    <row r="22" spans="1:16" ht="15.75" thickBot="1">
      <c r="A22" s="26" t="s">
        <v>18</v>
      </c>
      <c r="B22" s="27" t="s">
        <v>19</v>
      </c>
      <c r="C22" s="27" t="s">
        <v>19</v>
      </c>
      <c r="D22" s="27" t="s">
        <v>19</v>
      </c>
      <c r="E22" s="27" t="s">
        <v>19</v>
      </c>
      <c r="F22" s="27" t="s">
        <v>19</v>
      </c>
      <c r="G22" s="27" t="s">
        <v>19</v>
      </c>
      <c r="H22" s="27" t="s">
        <v>19</v>
      </c>
      <c r="I22" s="27" t="s">
        <v>19</v>
      </c>
      <c r="J22" s="27" t="s">
        <v>19</v>
      </c>
      <c r="K22" s="27" t="s">
        <v>19</v>
      </c>
      <c r="L22" s="29" t="s">
        <v>7</v>
      </c>
      <c r="M22" s="30" t="s">
        <v>6</v>
      </c>
      <c r="N22" s="29" t="s">
        <v>7</v>
      </c>
      <c r="O22" s="31" t="s">
        <v>6</v>
      </c>
      <c r="P22" s="65"/>
    </row>
    <row r="23" spans="1:16" ht="15.75" customHeight="1">
      <c r="A23" s="16" t="s">
        <v>0</v>
      </c>
      <c r="B23" s="3">
        <f aca="true" t="shared" si="4" ref="B23:G32">(B4/B$40)*100000</f>
        <v>316.95085255767304</v>
      </c>
      <c r="C23" s="3">
        <f t="shared" si="4"/>
        <v>290.6959193899914</v>
      </c>
      <c r="D23" s="3">
        <f t="shared" si="4"/>
        <v>240.57240252822956</v>
      </c>
      <c r="E23" s="11">
        <f t="shared" si="4"/>
        <v>242.40358029221335</v>
      </c>
      <c r="F23" s="11">
        <f t="shared" si="4"/>
        <v>216.61061392008207</v>
      </c>
      <c r="G23" s="11">
        <f t="shared" si="4"/>
        <v>223.36850809259943</v>
      </c>
      <c r="H23" s="11">
        <f>(H4/H$40)*100000</f>
        <v>250.1172000964699</v>
      </c>
      <c r="I23" s="11">
        <f>(I4/I$40)*100000</f>
        <v>277.4370104746626</v>
      </c>
      <c r="J23" s="11">
        <f>(J4/J$40)*100000</f>
        <v>269.3197714704075</v>
      </c>
      <c r="K23" s="11">
        <f>(K4/K$40)*100000</f>
        <v>220.55027677398581</v>
      </c>
      <c r="L23" s="11">
        <f>K23-I23</f>
        <v>-56.886733700676785</v>
      </c>
      <c r="M23" s="75">
        <f>L23/I23</f>
        <v>-0.20504378130138504</v>
      </c>
      <c r="N23" s="11">
        <f>K23-B23</f>
        <v>-96.40057578368723</v>
      </c>
      <c r="O23" s="20">
        <f aca="true" t="shared" si="5" ref="O23:O38">N23/B23</f>
        <v>-0.304149917899798</v>
      </c>
      <c r="P23" s="65"/>
    </row>
    <row r="24" spans="1:16" ht="15.75" customHeight="1">
      <c r="A24" s="35" t="s">
        <v>32</v>
      </c>
      <c r="B24" s="69" t="s">
        <v>26</v>
      </c>
      <c r="C24" s="69" t="s">
        <v>26</v>
      </c>
      <c r="D24" s="69" t="s">
        <v>26</v>
      </c>
      <c r="E24" s="69" t="s">
        <v>26</v>
      </c>
      <c r="F24" s="69" t="s">
        <v>26</v>
      </c>
      <c r="G24" s="69" t="s">
        <v>26</v>
      </c>
      <c r="H24" s="69" t="s">
        <v>26</v>
      </c>
      <c r="I24" s="69" t="s">
        <v>26</v>
      </c>
      <c r="J24" s="69" t="s">
        <v>26</v>
      </c>
      <c r="K24" s="69" t="s">
        <v>26</v>
      </c>
      <c r="L24" s="42" t="s">
        <v>26</v>
      </c>
      <c r="M24" s="68" t="s">
        <v>26</v>
      </c>
      <c r="N24" s="78" t="s">
        <v>26</v>
      </c>
      <c r="O24" s="67" t="s">
        <v>29</v>
      </c>
      <c r="P24" s="65"/>
    </row>
    <row r="25" spans="1:16" ht="15.75" customHeight="1">
      <c r="A25" s="35" t="s">
        <v>1</v>
      </c>
      <c r="B25" s="41">
        <f t="shared" si="4"/>
        <v>2530.6689298665224</v>
      </c>
      <c r="C25" s="41">
        <f t="shared" si="4"/>
        <v>2491.8949268581296</v>
      </c>
      <c r="D25" s="41">
        <f t="shared" si="4"/>
        <v>2477.0376156996426</v>
      </c>
      <c r="E25" s="42">
        <f t="shared" si="4"/>
        <v>2583.808365379337</v>
      </c>
      <c r="F25" s="42">
        <f t="shared" si="4"/>
        <v>2759.505215755572</v>
      </c>
      <c r="G25" s="42">
        <f aca="true" t="shared" si="6" ref="G25:H27">(G6/G$40)*100000</f>
        <v>3109.4006232120114</v>
      </c>
      <c r="H25" s="42">
        <f t="shared" si="6"/>
        <v>3197.5980077338513</v>
      </c>
      <c r="I25" s="42">
        <f>(I6/I$40)*100000</f>
        <v>3399.884064223028</v>
      </c>
      <c r="J25" s="42">
        <f>(J6/J$40)*100000</f>
        <v>3401.273385715593</v>
      </c>
      <c r="K25" s="42">
        <f>(K6/K$40)*100000</f>
        <v>3531.615613835121</v>
      </c>
      <c r="L25" s="42">
        <f>K25-I25</f>
        <v>131.7315496120932</v>
      </c>
      <c r="M25" s="18">
        <f>L25/I25</f>
        <v>0.038745894602202464</v>
      </c>
      <c r="N25" s="11">
        <f>K25-B25</f>
        <v>1000.9466839685988</v>
      </c>
      <c r="O25" s="40">
        <f t="shared" si="5"/>
        <v>0.3955265235035674</v>
      </c>
      <c r="P25" s="65"/>
    </row>
    <row r="26" spans="1:16" ht="15.75" customHeight="1">
      <c r="A26" s="35" t="s">
        <v>2</v>
      </c>
      <c r="B26" s="41">
        <f t="shared" si="4"/>
        <v>9.258544865365327</v>
      </c>
      <c r="C26" s="41">
        <f t="shared" si="4"/>
        <v>5.735433508213744</v>
      </c>
      <c r="D26" s="41">
        <f t="shared" si="4"/>
        <v>5.0304192410576904</v>
      </c>
      <c r="E26" s="42">
        <f t="shared" si="4"/>
        <v>7.511910712273596</v>
      </c>
      <c r="F26" s="42">
        <f t="shared" si="4"/>
        <v>6.555321210739327</v>
      </c>
      <c r="G26" s="42">
        <f t="shared" si="6"/>
        <v>7.491863004348056</v>
      </c>
      <c r="H26" s="42">
        <f t="shared" si="6"/>
        <v>5.419657640226867</v>
      </c>
      <c r="I26" s="42">
        <f>(I7/I$40)*100000</f>
        <v>6.2012159775677755</v>
      </c>
      <c r="J26" s="42">
        <f>(J7/J$40)*100000</f>
        <v>8.628691707304318</v>
      </c>
      <c r="K26" s="42">
        <f>(K7/K$40)*100000</f>
        <v>8.689118667804772</v>
      </c>
      <c r="L26" s="42">
        <f>K26-I26</f>
        <v>2.4879026902369965</v>
      </c>
      <c r="M26" s="18">
        <f>L26/I26</f>
        <v>0.40119594273715253</v>
      </c>
      <c r="N26" s="11">
        <f>K26-B26</f>
        <v>-0.5694261975605546</v>
      </c>
      <c r="O26" s="39">
        <f t="shared" si="5"/>
        <v>-0.061502774554852896</v>
      </c>
      <c r="P26" s="65"/>
    </row>
    <row r="27" spans="1:16" ht="15.75" customHeight="1">
      <c r="A27" s="35" t="s">
        <v>13</v>
      </c>
      <c r="B27" s="41">
        <f t="shared" si="4"/>
        <v>34.8738523262094</v>
      </c>
      <c r="C27" s="41">
        <f t="shared" si="4"/>
        <v>30.79022199146326</v>
      </c>
      <c r="D27" s="41">
        <f t="shared" si="4"/>
        <v>34.325213644864235</v>
      </c>
      <c r="E27" s="42">
        <f t="shared" si="4"/>
        <v>29.18088392075512</v>
      </c>
      <c r="F27" s="42">
        <f t="shared" si="4"/>
        <v>37.05181553896141</v>
      </c>
      <c r="G27" s="42">
        <f t="shared" si="6"/>
        <v>38.84669705958251</v>
      </c>
      <c r="H27" s="42">
        <f t="shared" si="6"/>
        <v>39.292517891644785</v>
      </c>
      <c r="I27" s="42">
        <f>(I8/I$40)*100000</f>
        <v>47.45278313269254</v>
      </c>
      <c r="J27" s="42">
        <f>(J8/J$40)*100000</f>
        <v>42.09755651139379</v>
      </c>
      <c r="K27" s="42">
        <f>(K8/K$40)*100000</f>
        <v>36.034286240013905</v>
      </c>
      <c r="L27" s="42">
        <f>K27-I27</f>
        <v>-11.418496892678633</v>
      </c>
      <c r="M27" s="75">
        <f>L27/I27</f>
        <v>-0.24062860255738874</v>
      </c>
      <c r="N27" s="11">
        <f>K27-B27</f>
        <v>1.1604339138045034</v>
      </c>
      <c r="O27" s="40">
        <f t="shared" si="5"/>
        <v>0.03327518574517736</v>
      </c>
      <c r="P27" s="65"/>
    </row>
    <row r="28" spans="1:16" ht="15.75" customHeight="1">
      <c r="A28" s="35" t="s">
        <v>3</v>
      </c>
      <c r="B28" s="69" t="s">
        <v>26</v>
      </c>
      <c r="C28" s="69" t="s">
        <v>26</v>
      </c>
      <c r="D28" s="69" t="s">
        <v>26</v>
      </c>
      <c r="E28" s="69" t="s">
        <v>26</v>
      </c>
      <c r="F28" s="69" t="s">
        <v>26</v>
      </c>
      <c r="G28" s="69" t="s">
        <v>26</v>
      </c>
      <c r="H28" s="69" t="s">
        <v>26</v>
      </c>
      <c r="I28" s="69" t="s">
        <v>26</v>
      </c>
      <c r="J28" s="69" t="s">
        <v>26</v>
      </c>
      <c r="K28" s="69" t="s">
        <v>26</v>
      </c>
      <c r="L28" s="42" t="s">
        <v>26</v>
      </c>
      <c r="M28" s="68" t="s">
        <v>26</v>
      </c>
      <c r="N28" s="78" t="s">
        <v>26</v>
      </c>
      <c r="O28" s="67" t="s">
        <v>29</v>
      </c>
      <c r="P28" s="65"/>
    </row>
    <row r="29" spans="1:16" ht="15.75" customHeight="1">
      <c r="A29" s="35" t="s">
        <v>11</v>
      </c>
      <c r="B29" s="41">
        <f t="shared" si="4"/>
        <v>348.73852326209396</v>
      </c>
      <c r="C29" s="41">
        <f t="shared" si="4"/>
        <v>367.97333929013445</v>
      </c>
      <c r="D29" s="41">
        <f t="shared" si="4"/>
        <v>324.90590156949077</v>
      </c>
      <c r="E29" s="42">
        <f t="shared" si="4"/>
        <v>318.96728562884806</v>
      </c>
      <c r="F29" s="42">
        <f t="shared" si="4"/>
        <v>325.20093484580747</v>
      </c>
      <c r="G29" s="42">
        <f aca="true" t="shared" si="7" ref="G29:H37">(G10/G$40)*100000</f>
        <v>297.7321853209431</v>
      </c>
      <c r="H29" s="42">
        <f t="shared" si="7"/>
        <v>272.6087793034114</v>
      </c>
      <c r="I29" s="42">
        <f>(I10/I$40)*100000</f>
        <v>290.64829668774183</v>
      </c>
      <c r="J29" s="42">
        <f>(J10/J$40)*100000</f>
        <v>302.0042097556512</v>
      </c>
      <c r="K29" s="42">
        <f>(K10/K$40)*100000</f>
        <v>330.6976340040992</v>
      </c>
      <c r="L29" s="42">
        <f>K29-I29</f>
        <v>40.04933731635737</v>
      </c>
      <c r="M29" s="18">
        <f aca="true" t="shared" si="8" ref="M29:M37">L29/I29</f>
        <v>0.13779312582514253</v>
      </c>
      <c r="N29" s="11">
        <f aca="true" t="shared" si="9" ref="N29:N37">K29-B29</f>
        <v>-18.040889257994763</v>
      </c>
      <c r="O29" s="39">
        <f t="shared" si="5"/>
        <v>-0.05173185081258189</v>
      </c>
      <c r="P29" s="65"/>
    </row>
    <row r="30" spans="1:16" ht="15.75" customHeight="1">
      <c r="A30" s="35" t="s">
        <v>8</v>
      </c>
      <c r="B30" s="41">
        <f t="shared" si="4"/>
        <v>3.3947997839672865</v>
      </c>
      <c r="C30" s="41">
        <f t="shared" si="4"/>
        <v>3.018649214849339</v>
      </c>
      <c r="D30" s="41">
        <f t="shared" si="4"/>
        <v>3.2549771559785055</v>
      </c>
      <c r="E30" s="42">
        <f t="shared" si="4"/>
        <v>3.17811607057729</v>
      </c>
      <c r="F30" s="42">
        <f t="shared" si="4"/>
        <v>5.985293279370689</v>
      </c>
      <c r="G30" s="42">
        <f t="shared" si="7"/>
        <v>3.329716890821358</v>
      </c>
      <c r="H30" s="42">
        <f t="shared" si="7"/>
        <v>5.419657640226867</v>
      </c>
      <c r="I30" s="42">
        <f>(I11/I$40)*100000</f>
        <v>5.3923617196241524</v>
      </c>
      <c r="J30" s="42">
        <f>(J11/J$40)*100000</f>
        <v>6.798363163330675</v>
      </c>
      <c r="K30" s="42">
        <f>(K11/K$40)*100000</f>
        <v>5.111246275179277</v>
      </c>
      <c r="L30" s="42">
        <f aca="true" t="shared" si="10" ref="L30:L37">K30-I30</f>
        <v>-0.28111544444487535</v>
      </c>
      <c r="M30" s="75">
        <f t="shared" si="8"/>
        <v>-0.05213215638369102</v>
      </c>
      <c r="N30" s="11">
        <f t="shared" si="9"/>
        <v>1.7164464912119906</v>
      </c>
      <c r="O30" s="40">
        <f t="shared" si="5"/>
        <v>0.5056105221045138</v>
      </c>
      <c r="P30" s="65"/>
    </row>
    <row r="31" spans="1:16" ht="15.75" customHeight="1">
      <c r="A31" s="35" t="s">
        <v>9</v>
      </c>
      <c r="B31" s="41">
        <f t="shared" si="4"/>
        <v>16.665380757657587</v>
      </c>
      <c r="C31" s="41">
        <f t="shared" si="4"/>
        <v>12.074596859397356</v>
      </c>
      <c r="D31" s="41">
        <f t="shared" si="4"/>
        <v>14.795350708993206</v>
      </c>
      <c r="E31" s="42">
        <f t="shared" si="4"/>
        <v>15.023821424547192</v>
      </c>
      <c r="F31" s="42">
        <f t="shared" si="4"/>
        <v>20.521005529270933</v>
      </c>
      <c r="G31" s="42">
        <f t="shared" si="7"/>
        <v>19.14587212222281</v>
      </c>
      <c r="H31" s="42">
        <f t="shared" si="7"/>
        <v>23.57551073498687</v>
      </c>
      <c r="I31" s="42">
        <f>(I12/I$40)*100000</f>
        <v>20.221356448590573</v>
      </c>
      <c r="J31" s="42">
        <f>(J12/J$40)*100000</f>
        <v>20.656564996273975</v>
      </c>
      <c r="K31" s="42">
        <f>(K12/K$40)*100000</f>
        <v>23.25617055206571</v>
      </c>
      <c r="L31" s="42">
        <f t="shared" si="10"/>
        <v>3.0348141034751386</v>
      </c>
      <c r="M31" s="18">
        <f t="shared" si="8"/>
        <v>0.15007965025445485</v>
      </c>
      <c r="N31" s="11">
        <f t="shared" si="9"/>
        <v>6.590789794408124</v>
      </c>
      <c r="O31" s="40">
        <f t="shared" si="5"/>
        <v>0.3954779005802023</v>
      </c>
      <c r="P31" s="65"/>
    </row>
    <row r="32" spans="1:16" ht="15.75" customHeight="1">
      <c r="A32" s="35" t="s">
        <v>10</v>
      </c>
      <c r="B32" s="41">
        <f t="shared" si="4"/>
        <v>38.26865211017669</v>
      </c>
      <c r="C32" s="41">
        <f t="shared" si="4"/>
        <v>32.29954659888793</v>
      </c>
      <c r="D32" s="41">
        <f t="shared" si="4"/>
        <v>36.692469758303154</v>
      </c>
      <c r="E32" s="42">
        <f t="shared" si="4"/>
        <v>33.51467856245143</v>
      </c>
      <c r="F32" s="42">
        <f t="shared" si="4"/>
        <v>25.936270877272985</v>
      </c>
      <c r="G32" s="42">
        <f t="shared" si="7"/>
        <v>32.1872632779398</v>
      </c>
      <c r="H32" s="42">
        <f t="shared" si="7"/>
        <v>29.26615125722508</v>
      </c>
      <c r="I32" s="42">
        <f>(I13/I$40)*100000</f>
        <v>32.0845522317637</v>
      </c>
      <c r="J32" s="42">
        <f>(J13/J$40)*100000</f>
        <v>31.115585247551934</v>
      </c>
      <c r="K32" s="42">
        <f>(K13/K$40)*100000</f>
        <v>31.94528921987048</v>
      </c>
      <c r="L32" s="42">
        <f t="shared" si="10"/>
        <v>-0.13926301189322032</v>
      </c>
      <c r="M32" s="75">
        <f t="shared" si="8"/>
        <v>-0.004340500403036635</v>
      </c>
      <c r="N32" s="11">
        <f t="shared" si="9"/>
        <v>-6.323362890306207</v>
      </c>
      <c r="O32" s="39">
        <f t="shared" si="5"/>
        <v>-0.16523610165576358</v>
      </c>
      <c r="P32" s="65"/>
    </row>
    <row r="33" spans="1:16" ht="15.75" customHeight="1">
      <c r="A33" s="35" t="s">
        <v>4</v>
      </c>
      <c r="B33" s="41">
        <f aca="true" t="shared" si="11" ref="B33:G38">(B14/B$40)*100000</f>
        <v>7.4068358922922615</v>
      </c>
      <c r="C33" s="41">
        <f t="shared" si="11"/>
        <v>9.055947644548018</v>
      </c>
      <c r="D33" s="41">
        <f t="shared" si="11"/>
        <v>8.581303411216059</v>
      </c>
      <c r="E33" s="42">
        <f t="shared" si="11"/>
        <v>6.35623214115458</v>
      </c>
      <c r="F33" s="42">
        <f t="shared" si="11"/>
        <v>9.120446901898193</v>
      </c>
      <c r="G33" s="42">
        <f t="shared" si="7"/>
        <v>8.601768634621841</v>
      </c>
      <c r="H33" s="42">
        <f t="shared" si="7"/>
        <v>4.606708994192837</v>
      </c>
      <c r="I33" s="42">
        <f>(I14/I$40)*100000</f>
        <v>9.975869181304683</v>
      </c>
      <c r="J33" s="42">
        <f>(J14/J$40)*100000</f>
        <v>12.550824301533554</v>
      </c>
      <c r="K33" s="42">
        <f>(K14/K$40)*100000</f>
        <v>11.500304119153373</v>
      </c>
      <c r="L33" s="42">
        <f t="shared" si="10"/>
        <v>1.5244349378486906</v>
      </c>
      <c r="M33" s="18">
        <f t="shared" si="8"/>
        <v>0.15281224223605136</v>
      </c>
      <c r="N33" s="11">
        <f t="shared" si="9"/>
        <v>4.093468226861112</v>
      </c>
      <c r="O33" s="74">
        <f t="shared" si="5"/>
        <v>0.5526608509202798</v>
      </c>
      <c r="P33" s="65"/>
    </row>
    <row r="34" spans="1:16" ht="15.75" customHeight="1">
      <c r="A34" s="35" t="s">
        <v>16</v>
      </c>
      <c r="B34" s="41">
        <f t="shared" si="11"/>
        <v>127.15068281768383</v>
      </c>
      <c r="C34" s="41">
        <f t="shared" si="11"/>
        <v>115.61426492872968</v>
      </c>
      <c r="D34" s="41">
        <f t="shared" si="11"/>
        <v>115.69964254432686</v>
      </c>
      <c r="E34" s="42">
        <f t="shared" si="11"/>
        <v>116.43461604024073</v>
      </c>
      <c r="F34" s="42">
        <f t="shared" si="11"/>
        <v>112.86553041099015</v>
      </c>
      <c r="G34" s="42">
        <f t="shared" si="7"/>
        <v>135.96343970853877</v>
      </c>
      <c r="H34" s="42">
        <f t="shared" si="7"/>
        <v>154.73122562847703</v>
      </c>
      <c r="I34" s="42">
        <f>(I15/I$40)*100000</f>
        <v>148.82918346162663</v>
      </c>
      <c r="J34" s="42">
        <f>(J15/J$40)*100000</f>
        <v>156.10087725032358</v>
      </c>
      <c r="K34" s="42">
        <f>(K15/K$40)*100000</f>
        <v>149.50395354899385</v>
      </c>
      <c r="L34" s="42">
        <f t="shared" si="10"/>
        <v>0.6747700873672215</v>
      </c>
      <c r="M34" s="18">
        <f t="shared" si="8"/>
        <v>0.004533856006414232</v>
      </c>
      <c r="N34" s="11">
        <f t="shared" si="9"/>
        <v>22.35327073131002</v>
      </c>
      <c r="O34" s="40">
        <f t="shared" si="5"/>
        <v>0.1758014210852604</v>
      </c>
      <c r="P34" s="65"/>
    </row>
    <row r="35" spans="1:16" ht="15.75" customHeight="1">
      <c r="A35" s="35" t="s">
        <v>17</v>
      </c>
      <c r="B35" s="41">
        <f t="shared" si="11"/>
        <v>214.18100455211788</v>
      </c>
      <c r="C35" s="41">
        <f t="shared" si="11"/>
        <v>206.77747121717974</v>
      </c>
      <c r="D35" s="41">
        <f t="shared" si="11"/>
        <v>205.65537485500556</v>
      </c>
      <c r="E35" s="42">
        <f t="shared" si="11"/>
        <v>206.57754458752387</v>
      </c>
      <c r="F35" s="42">
        <f t="shared" si="11"/>
        <v>180.41384027817364</v>
      </c>
      <c r="G35" s="42">
        <f t="shared" si="7"/>
        <v>215.5991686806829</v>
      </c>
      <c r="H35" s="42">
        <f t="shared" si="7"/>
        <v>241.71673075411826</v>
      </c>
      <c r="I35" s="42">
        <f>(I16/I$40)*100000</f>
        <v>246.97016675878618</v>
      </c>
      <c r="J35" s="42">
        <f>(J16/J$40)*100000</f>
        <v>242.38779432336673</v>
      </c>
      <c r="K35" s="42">
        <f>(K16/K$40)*100000</f>
        <v>227.96158387299576</v>
      </c>
      <c r="L35" s="42">
        <f t="shared" si="10"/>
        <v>-19.008582885790418</v>
      </c>
      <c r="M35" s="75">
        <f t="shared" si="8"/>
        <v>-0.07696712171861612</v>
      </c>
      <c r="N35" s="11">
        <f t="shared" si="9"/>
        <v>13.780579320877877</v>
      </c>
      <c r="O35" s="40">
        <f t="shared" si="5"/>
        <v>0.06434081000644747</v>
      </c>
      <c r="P35" s="65"/>
    </row>
    <row r="36" spans="1:16" ht="15.75" customHeight="1">
      <c r="A36" s="35" t="s">
        <v>15</v>
      </c>
      <c r="B36" s="41">
        <f t="shared" si="11"/>
        <v>291.6441632590078</v>
      </c>
      <c r="C36" s="41">
        <f t="shared" si="11"/>
        <v>273.1877539438652</v>
      </c>
      <c r="D36" s="41">
        <f t="shared" si="11"/>
        <v>263.35724262007903</v>
      </c>
      <c r="E36" s="42">
        <f t="shared" si="11"/>
        <v>230.5578749382434</v>
      </c>
      <c r="F36" s="42">
        <f t="shared" si="11"/>
        <v>254.51747135609645</v>
      </c>
      <c r="G36" s="42">
        <f t="shared" si="7"/>
        <v>290.24032231659504</v>
      </c>
      <c r="H36" s="42">
        <f t="shared" si="7"/>
        <v>295.37134139236423</v>
      </c>
      <c r="I36" s="42">
        <f>(I17/I$40)*100000</f>
        <v>331.0910095849229</v>
      </c>
      <c r="J36" s="42">
        <f>(J17/J$40)*100000</f>
        <v>297.559126148858</v>
      </c>
      <c r="K36" s="42">
        <f>(K17/K$40)*100000</f>
        <v>313.3193966684897</v>
      </c>
      <c r="L36" s="42">
        <f t="shared" si="10"/>
        <v>-17.77161291643324</v>
      </c>
      <c r="M36" s="75">
        <f t="shared" si="8"/>
        <v>-0.05367591508664909</v>
      </c>
      <c r="N36" s="11">
        <f t="shared" si="9"/>
        <v>21.675233409481848</v>
      </c>
      <c r="O36" s="40">
        <f t="shared" si="5"/>
        <v>0.074320820164099</v>
      </c>
      <c r="P36" s="65"/>
    </row>
    <row r="37" spans="1:16" ht="15.75" customHeight="1">
      <c r="A37" s="16" t="s">
        <v>5</v>
      </c>
      <c r="B37" s="3">
        <f t="shared" si="11"/>
        <v>33.330761515315174</v>
      </c>
      <c r="C37" s="3">
        <f t="shared" si="11"/>
        <v>30.79022199146326</v>
      </c>
      <c r="D37" s="3">
        <f t="shared" si="11"/>
        <v>34.325213644864235</v>
      </c>
      <c r="E37" s="11">
        <f t="shared" si="11"/>
        <v>43.6268660597428</v>
      </c>
      <c r="F37" s="11">
        <f t="shared" si="11"/>
        <v>48.73738813201847</v>
      </c>
      <c r="G37" s="11">
        <f t="shared" si="7"/>
        <v>51.3331354001626</v>
      </c>
      <c r="H37" s="11">
        <f t="shared" si="7"/>
        <v>52.84166199221195</v>
      </c>
      <c r="I37" s="11">
        <f>(I18/I$40)*100000</f>
        <v>55.810943798109975</v>
      </c>
      <c r="J37" s="11">
        <f>(J18/J$40)*100000</f>
        <v>53.86395429408151</v>
      </c>
      <c r="K37" s="11">
        <f>(K18/K$40)*100000</f>
        <v>60.568268360874434</v>
      </c>
      <c r="L37" s="42">
        <f t="shared" si="10"/>
        <v>4.75732456276446</v>
      </c>
      <c r="M37" s="18">
        <f t="shared" si="8"/>
        <v>0.08523999486504949</v>
      </c>
      <c r="N37" s="11">
        <f t="shared" si="9"/>
        <v>27.23750684555926</v>
      </c>
      <c r="O37" s="19">
        <f t="shared" si="5"/>
        <v>0.8171882551511426</v>
      </c>
      <c r="P37" s="65"/>
    </row>
    <row r="38" spans="1:16" ht="20.25" customHeight="1" thickBot="1">
      <c r="A38" s="21" t="s">
        <v>14</v>
      </c>
      <c r="B38" s="14">
        <f t="shared" si="11"/>
        <v>4844.687909883497</v>
      </c>
      <c r="C38" s="14">
        <f t="shared" si="11"/>
        <v>4793.916818102235</v>
      </c>
      <c r="D38" s="14">
        <f t="shared" si="11"/>
        <v>4662.9027294462985</v>
      </c>
      <c r="E38" s="15">
        <f t="shared" si="11"/>
        <v>4748.394329085251</v>
      </c>
      <c r="F38" s="15">
        <f t="shared" si="11"/>
        <v>4988.884455338311</v>
      </c>
      <c r="G38" s="15">
        <f t="shared" si="11"/>
        <v>5555.355155927868</v>
      </c>
      <c r="H38" s="15">
        <f>(H19/H$40)*100000</f>
        <v>5678.1753096656885</v>
      </c>
      <c r="I38" s="15">
        <f>(I19/I$40)*100000</f>
        <v>6039.44512597905</v>
      </c>
      <c r="J38" s="15">
        <f>(J19/J$40)*100000</f>
        <v>6178.404737936174</v>
      </c>
      <c r="K38" s="15">
        <f>(K19/K$40)*100000</f>
        <v>6362.734925656922</v>
      </c>
      <c r="L38" s="12">
        <f>K38-I38</f>
        <v>323.289799677872</v>
      </c>
      <c r="M38" s="9">
        <f>L38/I38</f>
        <v>0.053529718862287655</v>
      </c>
      <c r="N38" s="12">
        <f>K38-B38</f>
        <v>1518.0470157734253</v>
      </c>
      <c r="O38" s="22">
        <f t="shared" si="5"/>
        <v>0.3133425814027163</v>
      </c>
      <c r="P38" s="65"/>
    </row>
    <row r="39" spans="1:16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65"/>
    </row>
    <row r="40" spans="1:16" ht="14.25">
      <c r="A40" s="44" t="s">
        <v>20</v>
      </c>
      <c r="B40" s="45">
        <v>324025</v>
      </c>
      <c r="C40" s="45">
        <v>331274</v>
      </c>
      <c r="D40" s="45">
        <v>337944</v>
      </c>
      <c r="E40" s="45">
        <v>346117</v>
      </c>
      <c r="F40" s="45">
        <v>350860</v>
      </c>
      <c r="G40" s="45">
        <v>360391</v>
      </c>
      <c r="H40" s="45">
        <v>369027</v>
      </c>
      <c r="I40" s="45">
        <v>370895</v>
      </c>
      <c r="J40" s="79">
        <v>382445</v>
      </c>
      <c r="K40" s="79">
        <v>391294</v>
      </c>
      <c r="L40" s="46"/>
      <c r="M40" s="46"/>
      <c r="N40" s="46"/>
      <c r="O40" s="46"/>
      <c r="P40" s="65"/>
    </row>
    <row r="41" spans="1:16" ht="23.25" customHeight="1">
      <c r="A41" s="44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65"/>
    </row>
    <row r="42" spans="1:16" ht="16.5" customHeight="1">
      <c r="A42" s="70" t="s">
        <v>36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ht="16.5" customHeight="1">
      <c r="A43" s="70" t="s">
        <v>37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7.25" customHeight="1">
      <c r="A44" s="71" t="s">
        <v>28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ht="12">
      <c r="P45" s="48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</sheetData>
  <sheetProtection/>
  <mergeCells count="6">
    <mergeCell ref="L21:M21"/>
    <mergeCell ref="N21:O21"/>
    <mergeCell ref="L2:M2"/>
    <mergeCell ref="N2:O2"/>
    <mergeCell ref="L20:M20"/>
    <mergeCell ref="N20:O20"/>
  </mergeCells>
  <printOptions gridLines="1"/>
  <pageMargins left="1.25" right="0.43" top="0.49" bottom="0.92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Mittan</dc:creator>
  <cp:keywords/>
  <dc:description/>
  <cp:lastModifiedBy>Llau, Anthony</cp:lastModifiedBy>
  <cp:lastPrinted>2011-05-19T18:19:18Z</cp:lastPrinted>
  <dcterms:created xsi:type="dcterms:W3CDTF">2001-06-06T12:55:01Z</dcterms:created>
  <dcterms:modified xsi:type="dcterms:W3CDTF">2016-01-25T13:50:15Z</dcterms:modified>
  <cp:category/>
  <cp:version/>
  <cp:contentType/>
  <cp:contentStatus/>
</cp:coreProperties>
</file>