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70" activeTab="0"/>
  </bookViews>
  <sheets>
    <sheet name="Hosp Intent Trends_All Ages" sheetId="1" r:id="rId1"/>
    <sheet name="Hosp Mechanism Trends_All Ages" sheetId="2" r:id="rId2"/>
  </sheets>
  <definedNames>
    <definedName name="_xlnm.Print_Area" localSheetId="0">'Hosp Intent Trends_All Ages'!$A$1:$T$23</definedName>
    <definedName name="_xlnm.Print_Area" localSheetId="1">'Hosp Mechanism Trends_All Ages'!$A$1:$T$45</definedName>
  </definedNames>
  <calcPr fullCalcOnLoad="1"/>
</workbook>
</file>

<file path=xl/sharedStrings.xml><?xml version="1.0" encoding="utf-8"?>
<sst xmlns="http://schemas.openxmlformats.org/spreadsheetml/2006/main" count="144" uniqueCount="36">
  <si>
    <t>Cut, Pierce</t>
  </si>
  <si>
    <t>Fall</t>
  </si>
  <si>
    <t>Fire, Flame</t>
  </si>
  <si>
    <t>Firearm</t>
  </si>
  <si>
    <t>Other Transport</t>
  </si>
  <si>
    <t>Poison</t>
  </si>
  <si>
    <t>% Change</t>
  </si>
  <si>
    <t>Change</t>
  </si>
  <si>
    <t>Motorcycle</t>
  </si>
  <si>
    <t>Pedal Cyclist</t>
  </si>
  <si>
    <t>Pedestrian</t>
  </si>
  <si>
    <t>Motor Vehicle Occupant</t>
  </si>
  <si>
    <t>N</t>
  </si>
  <si>
    <t>Hot Substance</t>
  </si>
  <si>
    <t>All Injury Hospitalizations</t>
  </si>
  <si>
    <t>Struck By/Against</t>
  </si>
  <si>
    <t>Natural, Environmental</t>
  </si>
  <si>
    <t>Overexertion</t>
  </si>
  <si>
    <t>Mechanism</t>
  </si>
  <si>
    <t>rate*</t>
  </si>
  <si>
    <t>County Population</t>
  </si>
  <si>
    <t>Unintentional</t>
  </si>
  <si>
    <t>Self-Inflicted</t>
  </si>
  <si>
    <t>Assault</t>
  </si>
  <si>
    <t>No Intent Code</t>
  </si>
  <si>
    <t>** Includes injuries coded other or unspecified</t>
  </si>
  <si>
    <t>Intent</t>
  </si>
  <si>
    <t>Source: Hospital Discharge Data, Florida Agency for Health Care Administration</t>
  </si>
  <si>
    <t>* Rate per 100,000 population; rates not calculated for years with &lt; 10 deaths</t>
  </si>
  <si>
    <t>Undetermined/Other</t>
  </si>
  <si>
    <t>Drowning</t>
  </si>
  <si>
    <t>2012-2014</t>
  </si>
  <si>
    <t>2000-2014</t>
  </si>
  <si>
    <t>Red percentages indicate this injury type increased in 2014</t>
  </si>
  <si>
    <t>Blue percentages indicate this injury type decreased in 2014</t>
  </si>
  <si>
    <t>Trends and Percent Change in Causes of Injury Hospitalization, Miami-Dade County Residents, All Ages, 2000-2014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</si>
</sst>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  <numFmt numFmtId="169" formatCode="0.0%"/>
    <numFmt numFmtId="170" formatCode="#,##0.0"/>
    <numFmt numFmtId="171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12"/>
      <name val="MS Sans Serif"/>
      <family val="2"/>
    </font>
    <font>
      <u val="single"/>
      <sz val="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0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2" fillId="0" borderId="0" xfId="57" applyFont="1" applyFill="1" applyAlignment="1">
      <alignment vertical="center"/>
      <protection/>
    </xf>
    <xf numFmtId="0" fontId="9" fillId="0" borderId="0" xfId="57" applyFont="1" applyFill="1">
      <alignment/>
      <protection/>
    </xf>
    <xf numFmtId="0" fontId="6" fillId="0" borderId="0" xfId="57" applyFont="1">
      <alignment/>
      <protection/>
    </xf>
    <xf numFmtId="0" fontId="0" fillId="0" borderId="0" xfId="0" applyBorder="1" applyAlignment="1">
      <alignment/>
    </xf>
    <xf numFmtId="3" fontId="11" fillId="0" borderId="10" xfId="57" applyNumberFormat="1" applyFont="1" applyFill="1" applyBorder="1" applyAlignment="1">
      <alignment horizontal="right"/>
      <protection/>
    </xf>
    <xf numFmtId="3" fontId="11" fillId="0" borderId="12" xfId="57" applyNumberFormat="1" applyFont="1" applyFill="1" applyBorder="1">
      <alignment/>
      <protection/>
    </xf>
    <xf numFmtId="3" fontId="11" fillId="0" borderId="13" xfId="57" applyNumberFormat="1" applyFont="1" applyFill="1" applyBorder="1" applyAlignment="1">
      <alignment horizontal="right"/>
      <protection/>
    </xf>
    <xf numFmtId="0" fontId="9" fillId="0" borderId="0" xfId="57" applyFont="1" applyFill="1" applyBorder="1">
      <alignment/>
      <protection/>
    </xf>
    <xf numFmtId="170" fontId="11" fillId="0" borderId="10" xfId="57" applyNumberFormat="1" applyFont="1" applyFill="1" applyBorder="1" applyAlignment="1">
      <alignment horizontal="right"/>
      <protection/>
    </xf>
    <xf numFmtId="170" fontId="11" fillId="0" borderId="13" xfId="57" applyNumberFormat="1" applyFont="1" applyFill="1" applyBorder="1" applyAlignment="1">
      <alignment horizontal="right"/>
      <protection/>
    </xf>
    <xf numFmtId="3" fontId="11" fillId="0" borderId="14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11" fillId="0" borderId="14" xfId="57" applyNumberFormat="1" applyFont="1" applyFill="1" applyBorder="1" applyAlignment="1">
      <alignment horizontal="right"/>
      <protection/>
    </xf>
    <xf numFmtId="0" fontId="11" fillId="0" borderId="15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57" applyNumberFormat="1" applyFont="1" applyFill="1" applyBorder="1">
      <alignment/>
      <protection/>
    </xf>
    <xf numFmtId="169" fontId="13" fillId="0" borderId="16" xfId="57" applyNumberFormat="1" applyFont="1" applyFill="1" applyBorder="1" applyAlignment="1">
      <alignment horizontal="right"/>
      <protection/>
    </xf>
    <xf numFmtId="169" fontId="14" fillId="0" borderId="16" xfId="57" applyNumberFormat="1" applyFont="1" applyFill="1" applyBorder="1" applyAlignment="1">
      <alignment horizontal="right"/>
      <protection/>
    </xf>
    <xf numFmtId="0" fontId="11" fillId="0" borderId="17" xfId="0" applyFont="1" applyFill="1" applyBorder="1" applyAlignment="1">
      <alignment horizontal="right"/>
    </xf>
    <xf numFmtId="169" fontId="13" fillId="0" borderId="18" xfId="57" applyNumberFormat="1" applyFont="1" applyFill="1" applyBorder="1" applyAlignment="1">
      <alignment horizontal="right"/>
      <protection/>
    </xf>
    <xf numFmtId="0" fontId="11" fillId="33" borderId="19" xfId="57" applyFont="1" applyFill="1" applyBorder="1">
      <alignment/>
      <protection/>
    </xf>
    <xf numFmtId="0" fontId="9" fillId="33" borderId="20" xfId="57" applyFont="1" applyFill="1" applyBorder="1" applyAlignment="1">
      <alignment horizontal="right"/>
      <protection/>
    </xf>
    <xf numFmtId="0" fontId="9" fillId="33" borderId="21" xfId="57" applyFont="1" applyFill="1" applyBorder="1" applyAlignment="1">
      <alignment horizontal="right"/>
      <protection/>
    </xf>
    <xf numFmtId="0" fontId="9" fillId="33" borderId="22" xfId="57" applyFont="1" applyFill="1" applyBorder="1" applyAlignment="1">
      <alignment horizontal="right"/>
      <protection/>
    </xf>
    <xf numFmtId="0" fontId="8" fillId="33" borderId="23" xfId="57" applyFont="1" applyFill="1" applyBorder="1" applyAlignment="1">
      <alignment horizontal="right"/>
      <protection/>
    </xf>
    <xf numFmtId="0" fontId="8" fillId="33" borderId="24" xfId="57" applyFont="1" applyFill="1" applyBorder="1" applyAlignment="1">
      <alignment horizontal="right"/>
      <protection/>
    </xf>
    <xf numFmtId="0" fontId="8" fillId="33" borderId="25" xfId="57" applyFont="1" applyFill="1" applyBorder="1" applyAlignment="1">
      <alignment horizontal="right"/>
      <protection/>
    </xf>
    <xf numFmtId="0" fontId="8" fillId="33" borderId="26" xfId="57" applyFont="1" applyFill="1" applyBorder="1" applyAlignment="1">
      <alignment horizontal="right"/>
      <protection/>
    </xf>
    <xf numFmtId="0" fontId="8" fillId="33" borderId="27" xfId="57" applyFont="1" applyFill="1" applyBorder="1" applyAlignment="1">
      <alignment horizontal="right"/>
      <protection/>
    </xf>
    <xf numFmtId="3" fontId="11" fillId="33" borderId="10" xfId="57" applyNumberFormat="1" applyFont="1" applyFill="1" applyBorder="1" applyAlignment="1">
      <alignment horizontal="right"/>
      <protection/>
    </xf>
    <xf numFmtId="169" fontId="14" fillId="33" borderId="0" xfId="57" applyNumberFormat="1" applyFont="1" applyFill="1" applyBorder="1" applyAlignment="1">
      <alignment horizontal="right"/>
      <protection/>
    </xf>
    <xf numFmtId="169" fontId="13" fillId="33" borderId="16" xfId="57" applyNumberFormat="1" applyFont="1" applyFill="1" applyBorder="1" applyAlignment="1">
      <alignment horizontal="right"/>
      <protection/>
    </xf>
    <xf numFmtId="0" fontId="11" fillId="0" borderId="28" xfId="0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30" xfId="57" applyNumberFormat="1" applyFont="1" applyFill="1" applyBorder="1">
      <alignment/>
      <protection/>
    </xf>
    <xf numFmtId="169" fontId="14" fillId="0" borderId="31" xfId="57" applyNumberFormat="1" applyFont="1" applyFill="1" applyBorder="1" applyAlignment="1">
      <alignment horizontal="right"/>
      <protection/>
    </xf>
    <xf numFmtId="169" fontId="13" fillId="0" borderId="31" xfId="57" applyNumberFormat="1" applyFont="1" applyFill="1" applyBorder="1" applyAlignment="1">
      <alignment horizontal="right"/>
      <protection/>
    </xf>
    <xf numFmtId="170" fontId="11" fillId="0" borderId="32" xfId="0" applyNumberFormat="1" applyFont="1" applyFill="1" applyBorder="1" applyAlignment="1">
      <alignment/>
    </xf>
    <xf numFmtId="170" fontId="11" fillId="0" borderId="32" xfId="57" applyNumberFormat="1" applyFont="1" applyFill="1" applyBorder="1" applyAlignment="1">
      <alignment horizontal="right"/>
      <protection/>
    </xf>
    <xf numFmtId="0" fontId="0" fillId="34" borderId="0" xfId="57" applyFill="1">
      <alignment/>
      <protection/>
    </xf>
    <xf numFmtId="0" fontId="7" fillId="34" borderId="0" xfId="57" applyFont="1" applyFill="1" applyAlignment="1">
      <alignment horizontal="left"/>
      <protection/>
    </xf>
    <xf numFmtId="3" fontId="7" fillId="34" borderId="0" xfId="57" applyNumberFormat="1" applyFont="1" applyFill="1">
      <alignment/>
      <protection/>
    </xf>
    <xf numFmtId="0" fontId="11" fillId="34" borderId="0" xfId="57" applyFont="1" applyFill="1">
      <alignment/>
      <protection/>
    </xf>
    <xf numFmtId="0" fontId="7" fillId="34" borderId="0" xfId="57" applyFont="1" applyFill="1">
      <alignment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1" fillId="0" borderId="33" xfId="57" applyNumberFormat="1" applyFont="1" applyFill="1" applyBorder="1">
      <alignment/>
      <protection/>
    </xf>
    <xf numFmtId="3" fontId="11" fillId="0" borderId="32" xfId="57" applyNumberFormat="1" applyFont="1" applyFill="1" applyBorder="1">
      <alignment/>
      <protection/>
    </xf>
    <xf numFmtId="3" fontId="11" fillId="0" borderId="10" xfId="57" applyNumberFormat="1" applyFont="1" applyFill="1" applyBorder="1">
      <alignment/>
      <protection/>
    </xf>
    <xf numFmtId="3" fontId="11" fillId="0" borderId="13" xfId="0" applyNumberFormat="1" applyFont="1" applyFill="1" applyBorder="1" applyAlignment="1">
      <alignment/>
    </xf>
    <xf numFmtId="3" fontId="11" fillId="0" borderId="20" xfId="57" applyNumberFormat="1" applyFont="1" applyFill="1" applyBorder="1">
      <alignment/>
      <protection/>
    </xf>
    <xf numFmtId="3" fontId="11" fillId="0" borderId="29" xfId="57" applyNumberFormat="1" applyFont="1" applyFill="1" applyBorder="1">
      <alignment/>
      <protection/>
    </xf>
    <xf numFmtId="3" fontId="11" fillId="0" borderId="11" xfId="57" applyNumberFormat="1" applyFont="1" applyFill="1" applyBorder="1">
      <alignment/>
      <protection/>
    </xf>
    <xf numFmtId="3" fontId="7" fillId="34" borderId="0" xfId="0" applyNumberFormat="1" applyFont="1" applyFill="1" applyBorder="1" applyAlignment="1">
      <alignment horizontal="left"/>
    </xf>
    <xf numFmtId="3" fontId="11" fillId="0" borderId="10" xfId="0" applyNumberFormat="1" applyFont="1" applyFill="1" applyBorder="1" applyAlignment="1" applyProtection="1">
      <alignment horizontal="right"/>
      <protection/>
    </xf>
    <xf numFmtId="169" fontId="49" fillId="0" borderId="0" xfId="57" applyNumberFormat="1" applyFont="1" applyFill="1" applyBorder="1" applyAlignment="1">
      <alignment horizontal="right"/>
      <protection/>
    </xf>
    <xf numFmtId="169" fontId="50" fillId="0" borderId="0" xfId="57" applyNumberFormat="1" applyFont="1" applyFill="1" applyBorder="1" applyAlignment="1">
      <alignment horizontal="right"/>
      <protection/>
    </xf>
    <xf numFmtId="169" fontId="50" fillId="0" borderId="31" xfId="57" applyNumberFormat="1" applyFont="1" applyFill="1" applyBorder="1" applyAlignment="1">
      <alignment horizontal="right"/>
      <protection/>
    </xf>
    <xf numFmtId="169" fontId="49" fillId="0" borderId="31" xfId="57" applyNumberFormat="1" applyFont="1" applyFill="1" applyBorder="1" applyAlignment="1">
      <alignment horizontal="right"/>
      <protection/>
    </xf>
    <xf numFmtId="169" fontId="49" fillId="0" borderId="12" xfId="57" applyNumberFormat="1" applyFont="1" applyFill="1" applyBorder="1" applyAlignment="1">
      <alignment horizontal="right"/>
      <protection/>
    </xf>
    <xf numFmtId="169" fontId="49" fillId="0" borderId="16" xfId="57" applyNumberFormat="1" applyFont="1" applyFill="1" applyBorder="1" applyAlignment="1">
      <alignment horizontal="right"/>
      <protection/>
    </xf>
    <xf numFmtId="169" fontId="49" fillId="0" borderId="18" xfId="57" applyNumberFormat="1" applyFont="1" applyFill="1" applyBorder="1" applyAlignment="1">
      <alignment horizontal="right"/>
      <protection/>
    </xf>
    <xf numFmtId="169" fontId="50" fillId="0" borderId="34" xfId="57" applyNumberFormat="1" applyFont="1" applyFill="1" applyBorder="1" applyAlignment="1">
      <alignment horizontal="right"/>
      <protection/>
    </xf>
    <xf numFmtId="169" fontId="50" fillId="0" borderId="12" xfId="57" applyNumberFormat="1" applyFont="1" applyFill="1" applyBorder="1" applyAlignment="1">
      <alignment horizontal="right"/>
      <protection/>
    </xf>
    <xf numFmtId="169" fontId="11" fillId="0" borderId="0" xfId="57" applyNumberFormat="1" applyFont="1" applyFill="1" applyBorder="1" applyAlignment="1">
      <alignment horizontal="right"/>
      <protection/>
    </xf>
    <xf numFmtId="0" fontId="9" fillId="33" borderId="33" xfId="57" applyFont="1" applyFill="1" applyBorder="1" applyAlignment="1">
      <alignment horizontal="center"/>
      <protection/>
    </xf>
    <xf numFmtId="0" fontId="10" fillId="33" borderId="35" xfId="57" applyFont="1" applyFill="1" applyBorder="1" applyAlignment="1">
      <alignment horizontal="center"/>
      <protection/>
    </xf>
    <xf numFmtId="0" fontId="10" fillId="33" borderId="36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zoomScalePageLayoutView="0" workbookViewId="0" topLeftCell="A1">
      <selection activeCell="P19" sqref="P19"/>
    </sheetView>
  </sheetViews>
  <sheetFormatPr defaultColWidth="9.140625" defaultRowHeight="12.75"/>
  <cols>
    <col min="1" max="1" width="27.140625" style="2" customWidth="1"/>
    <col min="2" max="8" width="9.28125" style="2" bestFit="1" customWidth="1"/>
    <col min="9" max="9" width="9.28125" style="2" customWidth="1"/>
    <col min="10" max="16" width="9.00390625" style="2" customWidth="1"/>
    <col min="17" max="17" width="9.421875" style="2" customWidth="1"/>
    <col min="18" max="18" width="11.57421875" style="2" customWidth="1"/>
    <col min="19" max="19" width="9.57421875" style="2" customWidth="1"/>
    <col min="20" max="20" width="10.8515625" style="2" customWidth="1"/>
    <col min="21" max="57" width="9.140625" style="2" customWidth="1"/>
    <col min="58" max="16384" width="9.140625" style="1" customWidth="1"/>
  </cols>
  <sheetData>
    <row r="1" spans="1:20" ht="24.75" customHeight="1" thickBo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</row>
    <row r="2" spans="1:21" ht="15">
      <c r="A2" s="26"/>
      <c r="B2" s="27">
        <v>2000</v>
      </c>
      <c r="C2" s="27">
        <v>2001</v>
      </c>
      <c r="D2" s="28">
        <v>2002</v>
      </c>
      <c r="E2" s="27">
        <v>2003</v>
      </c>
      <c r="F2" s="28">
        <v>2004</v>
      </c>
      <c r="G2" s="27">
        <v>2005</v>
      </c>
      <c r="H2" s="28">
        <v>2006</v>
      </c>
      <c r="I2" s="27">
        <v>2007</v>
      </c>
      <c r="J2" s="28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  <c r="Q2" s="74" t="s">
        <v>31</v>
      </c>
      <c r="R2" s="75"/>
      <c r="S2" s="74" t="s">
        <v>32</v>
      </c>
      <c r="T2" s="76"/>
      <c r="U2" s="8"/>
    </row>
    <row r="3" spans="1:21" ht="15.75" thickBot="1">
      <c r="A3" s="29" t="s">
        <v>26</v>
      </c>
      <c r="B3" s="30" t="s">
        <v>12</v>
      </c>
      <c r="C3" s="30" t="s">
        <v>12</v>
      </c>
      <c r="D3" s="31" t="s">
        <v>12</v>
      </c>
      <c r="E3" s="30" t="s">
        <v>12</v>
      </c>
      <c r="F3" s="31" t="s">
        <v>12</v>
      </c>
      <c r="G3" s="30" t="s">
        <v>12</v>
      </c>
      <c r="H3" s="31" t="s">
        <v>12</v>
      </c>
      <c r="I3" s="30" t="s">
        <v>12</v>
      </c>
      <c r="J3" s="30" t="s">
        <v>12</v>
      </c>
      <c r="K3" s="30" t="s">
        <v>12</v>
      </c>
      <c r="L3" s="30" t="s">
        <v>12</v>
      </c>
      <c r="M3" s="30" t="s">
        <v>12</v>
      </c>
      <c r="N3" s="30" t="s">
        <v>12</v>
      </c>
      <c r="O3" s="30" t="s">
        <v>12</v>
      </c>
      <c r="P3" s="30" t="s">
        <v>12</v>
      </c>
      <c r="Q3" s="32" t="s">
        <v>7</v>
      </c>
      <c r="R3" s="33" t="s">
        <v>6</v>
      </c>
      <c r="S3" s="32" t="s">
        <v>7</v>
      </c>
      <c r="T3" s="34" t="s">
        <v>6</v>
      </c>
      <c r="U3" s="8"/>
    </row>
    <row r="4" spans="1:20" ht="16.5" customHeight="1">
      <c r="A4" s="19" t="s">
        <v>21</v>
      </c>
      <c r="B4" s="4">
        <v>8005</v>
      </c>
      <c r="C4" s="20">
        <v>9194</v>
      </c>
      <c r="D4" s="4">
        <v>10201</v>
      </c>
      <c r="E4" s="20">
        <v>10472</v>
      </c>
      <c r="F4" s="4">
        <v>10822</v>
      </c>
      <c r="G4" s="20">
        <v>11048</v>
      </c>
      <c r="H4" s="4">
        <v>11398</v>
      </c>
      <c r="I4" s="20">
        <v>11718</v>
      </c>
      <c r="J4" s="55">
        <v>11569</v>
      </c>
      <c r="K4" s="59">
        <v>11807</v>
      </c>
      <c r="L4" s="57">
        <v>12016</v>
      </c>
      <c r="M4" s="57">
        <v>12464</v>
      </c>
      <c r="N4" s="63">
        <v>12588</v>
      </c>
      <c r="O4" s="63">
        <v>12369</v>
      </c>
      <c r="P4" s="63">
        <v>13329</v>
      </c>
      <c r="Q4" s="9">
        <f>P4-N4</f>
        <v>741</v>
      </c>
      <c r="R4" s="65">
        <f>Q4/N4</f>
        <v>0.05886558627264061</v>
      </c>
      <c r="S4" s="9">
        <f>P4-B4</f>
        <v>5324</v>
      </c>
      <c r="T4" s="22">
        <f>S4/B4</f>
        <v>0.6650843222985634</v>
      </c>
    </row>
    <row r="5" spans="1:20" ht="16.5" customHeight="1">
      <c r="A5" s="38" t="s">
        <v>22</v>
      </c>
      <c r="B5" s="39">
        <v>1008</v>
      </c>
      <c r="C5" s="40">
        <v>972</v>
      </c>
      <c r="D5" s="39">
        <v>1025</v>
      </c>
      <c r="E5" s="40">
        <v>1015</v>
      </c>
      <c r="F5" s="39">
        <v>989</v>
      </c>
      <c r="G5" s="40">
        <v>882</v>
      </c>
      <c r="H5" s="39">
        <v>970</v>
      </c>
      <c r="I5" s="40">
        <v>878</v>
      </c>
      <c r="J5" s="56">
        <v>889</v>
      </c>
      <c r="K5" s="60">
        <v>957</v>
      </c>
      <c r="L5" s="56">
        <v>997</v>
      </c>
      <c r="M5" s="57">
        <v>1011</v>
      </c>
      <c r="N5" s="63">
        <v>1036</v>
      </c>
      <c r="O5" s="63">
        <v>957</v>
      </c>
      <c r="P5" s="63">
        <v>835</v>
      </c>
      <c r="Q5" s="9">
        <f>P5-N5</f>
        <v>-201</v>
      </c>
      <c r="R5" s="64">
        <f>Q5/N5</f>
        <v>-0.19401544401544402</v>
      </c>
      <c r="S5" s="9">
        <f>P5-B5</f>
        <v>-173</v>
      </c>
      <c r="T5" s="67">
        <f>S5/B5</f>
        <v>-0.17162698412698413</v>
      </c>
    </row>
    <row r="6" spans="1:20" ht="16.5" customHeight="1">
      <c r="A6" s="38" t="s">
        <v>23</v>
      </c>
      <c r="B6" s="39">
        <v>751</v>
      </c>
      <c r="C6" s="40">
        <v>822</v>
      </c>
      <c r="D6" s="39">
        <v>873</v>
      </c>
      <c r="E6" s="40">
        <v>913</v>
      </c>
      <c r="F6" s="39">
        <v>851</v>
      </c>
      <c r="G6" s="40">
        <v>887</v>
      </c>
      <c r="H6" s="39">
        <v>954</v>
      </c>
      <c r="I6" s="40">
        <v>1023</v>
      </c>
      <c r="J6" s="56">
        <v>1061</v>
      </c>
      <c r="K6" s="60">
        <v>1094</v>
      </c>
      <c r="L6" s="56">
        <v>1111</v>
      </c>
      <c r="M6" s="57">
        <v>907</v>
      </c>
      <c r="N6" s="63">
        <v>996</v>
      </c>
      <c r="O6" s="63">
        <v>940</v>
      </c>
      <c r="P6" s="63">
        <v>906</v>
      </c>
      <c r="Q6" s="9">
        <f>P6-N6</f>
        <v>-90</v>
      </c>
      <c r="R6" s="64">
        <f>Q6/N6</f>
        <v>-0.09036144578313253</v>
      </c>
      <c r="S6" s="9">
        <f>P6-B6</f>
        <v>155</v>
      </c>
      <c r="T6" s="43">
        <f>S6/B6</f>
        <v>0.20639147802929428</v>
      </c>
    </row>
    <row r="7" spans="1:20" ht="16.5" customHeight="1">
      <c r="A7" s="38" t="s">
        <v>29</v>
      </c>
      <c r="B7" s="39">
        <v>183</v>
      </c>
      <c r="C7" s="40">
        <v>195</v>
      </c>
      <c r="D7" s="39">
        <v>286</v>
      </c>
      <c r="E7" s="40">
        <v>271</v>
      </c>
      <c r="F7" s="39">
        <v>321</v>
      </c>
      <c r="G7" s="40">
        <v>343</v>
      </c>
      <c r="H7" s="39">
        <v>301</v>
      </c>
      <c r="I7" s="40">
        <v>345</v>
      </c>
      <c r="J7" s="56">
        <v>349</v>
      </c>
      <c r="K7" s="60">
        <v>335</v>
      </c>
      <c r="L7" s="56">
        <v>318</v>
      </c>
      <c r="M7" s="57">
        <v>341</v>
      </c>
      <c r="N7" s="63">
        <v>293</v>
      </c>
      <c r="O7" s="63">
        <v>357</v>
      </c>
      <c r="P7" s="63">
        <v>309</v>
      </c>
      <c r="Q7" s="9">
        <f>P7-N7</f>
        <v>16</v>
      </c>
      <c r="R7" s="65">
        <f>Q7/N7</f>
        <v>0.05460750853242321</v>
      </c>
      <c r="S7" s="9">
        <f>P7-B7</f>
        <v>126</v>
      </c>
      <c r="T7" s="43">
        <f>S7/B7</f>
        <v>0.6885245901639344</v>
      </c>
    </row>
    <row r="8" spans="1:20" ht="16.5" customHeight="1">
      <c r="A8" s="19" t="s">
        <v>24</v>
      </c>
      <c r="B8" s="4">
        <v>3622</v>
      </c>
      <c r="C8" s="20">
        <v>2592</v>
      </c>
      <c r="D8" s="4">
        <v>1464</v>
      </c>
      <c r="E8" s="20">
        <v>1297</v>
      </c>
      <c r="F8" s="4">
        <v>1152</v>
      </c>
      <c r="G8" s="20">
        <v>1310</v>
      </c>
      <c r="H8" s="4">
        <v>249</v>
      </c>
      <c r="I8" s="20">
        <v>97</v>
      </c>
      <c r="J8" s="57">
        <v>271</v>
      </c>
      <c r="K8" s="61">
        <v>358</v>
      </c>
      <c r="L8" s="57">
        <v>391</v>
      </c>
      <c r="M8" s="57">
        <v>341</v>
      </c>
      <c r="N8" s="57">
        <v>338</v>
      </c>
      <c r="O8" s="57">
        <v>344</v>
      </c>
      <c r="P8" s="57">
        <v>284</v>
      </c>
      <c r="Q8" s="35"/>
      <c r="R8" s="36"/>
      <c r="S8" s="35"/>
      <c r="T8" s="37"/>
    </row>
    <row r="9" spans="1:20" ht="21" customHeight="1" thickBot="1">
      <c r="A9" s="24" t="s">
        <v>14</v>
      </c>
      <c r="B9" s="15">
        <f aca="true" t="shared" si="0" ref="B9:P9">SUM(B4:B8)</f>
        <v>13569</v>
      </c>
      <c r="C9" s="16">
        <f t="shared" si="0"/>
        <v>13775</v>
      </c>
      <c r="D9" s="15">
        <f t="shared" si="0"/>
        <v>13849</v>
      </c>
      <c r="E9" s="15">
        <f t="shared" si="0"/>
        <v>13968</v>
      </c>
      <c r="F9" s="15">
        <f t="shared" si="0"/>
        <v>14135</v>
      </c>
      <c r="G9" s="15">
        <f t="shared" si="0"/>
        <v>14470</v>
      </c>
      <c r="H9" s="15">
        <f t="shared" si="0"/>
        <v>13872</v>
      </c>
      <c r="I9" s="15">
        <f t="shared" si="0"/>
        <v>14061</v>
      </c>
      <c r="J9" s="58">
        <f t="shared" si="0"/>
        <v>14139</v>
      </c>
      <c r="K9" s="15">
        <f t="shared" si="0"/>
        <v>14551</v>
      </c>
      <c r="L9" s="15">
        <f t="shared" si="0"/>
        <v>14833</v>
      </c>
      <c r="M9" s="15">
        <f t="shared" si="0"/>
        <v>15064</v>
      </c>
      <c r="N9" s="15">
        <f t="shared" si="0"/>
        <v>15251</v>
      </c>
      <c r="O9" s="15">
        <f t="shared" si="0"/>
        <v>14967</v>
      </c>
      <c r="P9" s="15">
        <f t="shared" si="0"/>
        <v>15663</v>
      </c>
      <c r="Q9" s="11">
        <f>P9-N9</f>
        <v>412</v>
      </c>
      <c r="R9" s="71">
        <f>Q9/N9</f>
        <v>0.027014621992000526</v>
      </c>
      <c r="S9" s="11">
        <f>P9-B9</f>
        <v>2094</v>
      </c>
      <c r="T9" s="25">
        <f>S9/B9</f>
        <v>0.15432235242095954</v>
      </c>
    </row>
    <row r="10" spans="1:20" ht="15.75" thickBot="1">
      <c r="A10" s="6"/>
      <c r="B10" s="6"/>
      <c r="C10" s="6"/>
      <c r="D10" s="6"/>
      <c r="E10" s="6"/>
      <c r="F10" s="6"/>
      <c r="G10" s="6"/>
      <c r="H10" s="6"/>
      <c r="I10" s="12"/>
      <c r="J10" s="12"/>
      <c r="K10" s="12"/>
      <c r="L10" s="12"/>
      <c r="M10" s="12"/>
      <c r="N10" s="12"/>
      <c r="O10" s="12"/>
      <c r="P10" s="12"/>
      <c r="Q10" s="77"/>
      <c r="R10" s="78"/>
      <c r="S10" s="77"/>
      <c r="T10" s="78"/>
    </row>
    <row r="11" spans="1:20" ht="15">
      <c r="A11" s="26"/>
      <c r="B11" s="27">
        <v>2000</v>
      </c>
      <c r="C11" s="27">
        <v>2001</v>
      </c>
      <c r="D11" s="28">
        <v>2002</v>
      </c>
      <c r="E11" s="27">
        <v>2003</v>
      </c>
      <c r="F11" s="28">
        <v>2004</v>
      </c>
      <c r="G11" s="27">
        <v>2005</v>
      </c>
      <c r="H11" s="28">
        <v>2006</v>
      </c>
      <c r="I11" s="27">
        <v>2007</v>
      </c>
      <c r="J11" s="28">
        <v>2008</v>
      </c>
      <c r="K11" s="27">
        <v>2009</v>
      </c>
      <c r="L11" s="27">
        <v>2010</v>
      </c>
      <c r="M11" s="27">
        <v>2011</v>
      </c>
      <c r="N11" s="27">
        <v>2012</v>
      </c>
      <c r="O11" s="27">
        <v>2013</v>
      </c>
      <c r="P11" s="27">
        <v>2014</v>
      </c>
      <c r="Q11" s="74" t="s">
        <v>31</v>
      </c>
      <c r="R11" s="75"/>
      <c r="S11" s="74" t="s">
        <v>32</v>
      </c>
      <c r="T11" s="76"/>
    </row>
    <row r="12" spans="1:20" ht="15.75" thickBot="1">
      <c r="A12" s="29" t="s">
        <v>26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0" t="s">
        <v>19</v>
      </c>
      <c r="N12" s="30" t="s">
        <v>19</v>
      </c>
      <c r="O12" s="30" t="s">
        <v>19</v>
      </c>
      <c r="P12" s="30" t="s">
        <v>19</v>
      </c>
      <c r="Q12" s="32" t="s">
        <v>7</v>
      </c>
      <c r="R12" s="33" t="s">
        <v>6</v>
      </c>
      <c r="S12" s="32" t="s">
        <v>7</v>
      </c>
      <c r="T12" s="34" t="s">
        <v>6</v>
      </c>
    </row>
    <row r="13" spans="1:20" ht="16.5" customHeight="1">
      <c r="A13" s="19" t="s">
        <v>21</v>
      </c>
      <c r="B13" s="3">
        <f aca="true" t="shared" si="1" ref="B13:L13">(B4/B$19)*100000</f>
        <v>353.74930067674165</v>
      </c>
      <c r="C13" s="3">
        <f t="shared" si="1"/>
        <v>401.8470804459042</v>
      </c>
      <c r="D13" s="3">
        <f t="shared" si="1"/>
        <v>440.4959152327123</v>
      </c>
      <c r="E13" s="3">
        <f t="shared" si="1"/>
        <v>446.7750241156973</v>
      </c>
      <c r="F13" s="3">
        <f t="shared" si="1"/>
        <v>456.26658245705164</v>
      </c>
      <c r="G13" s="3">
        <f t="shared" si="1"/>
        <v>459.9969605559268</v>
      </c>
      <c r="H13" s="3">
        <f t="shared" si="1"/>
        <v>469.6261326053126</v>
      </c>
      <c r="I13" s="3">
        <f t="shared" si="1"/>
        <v>477.15048564049044</v>
      </c>
      <c r="J13" s="13">
        <f t="shared" si="1"/>
        <v>467.3563562928691</v>
      </c>
      <c r="K13" s="13">
        <f t="shared" si="1"/>
        <v>475.44341027460314</v>
      </c>
      <c r="L13" s="13">
        <f t="shared" si="1"/>
        <v>480.86023398716617</v>
      </c>
      <c r="M13" s="13">
        <f aca="true" t="shared" si="2" ref="M13:N16">(M4/M$19)*100000</f>
        <v>494.36893789212576</v>
      </c>
      <c r="N13" s="13">
        <f t="shared" si="2"/>
        <v>496.59214234063427</v>
      </c>
      <c r="O13" s="13">
        <f aca="true" t="shared" si="3" ref="O13:P16">(O4/O$19)*100000</f>
        <v>478.8578954642645</v>
      </c>
      <c r="P13" s="13">
        <f t="shared" si="3"/>
        <v>509.63328885337285</v>
      </c>
      <c r="Q13" s="13">
        <f>P13-N13</f>
        <v>13.041146512738578</v>
      </c>
      <c r="R13" s="65">
        <f>Q13/N13</f>
        <v>0.026261282450565006</v>
      </c>
      <c r="S13" s="13">
        <f>P13-B13</f>
        <v>155.8839881766312</v>
      </c>
      <c r="T13" s="22">
        <f>S13/B13</f>
        <v>0.44066232181495946</v>
      </c>
    </row>
    <row r="14" spans="1:20" ht="16.5" customHeight="1">
      <c r="A14" s="38" t="s">
        <v>22</v>
      </c>
      <c r="B14" s="44">
        <f aca="true" t="shared" si="4" ref="B14:L14">(B5/B$19)*100000</f>
        <v>44.5445715280644</v>
      </c>
      <c r="C14" s="44">
        <f t="shared" si="4"/>
        <v>42.483724406506305</v>
      </c>
      <c r="D14" s="44">
        <f t="shared" si="4"/>
        <v>44.26118156195766</v>
      </c>
      <c r="E14" s="44">
        <f t="shared" si="4"/>
        <v>43.30372894169526</v>
      </c>
      <c r="F14" s="44">
        <f t="shared" si="4"/>
        <v>41.69725097486824</v>
      </c>
      <c r="G14" s="44">
        <f t="shared" si="4"/>
        <v>36.72314619934173</v>
      </c>
      <c r="H14" s="44">
        <f t="shared" si="4"/>
        <v>39.96642820031174</v>
      </c>
      <c r="I14" s="44">
        <f t="shared" si="4"/>
        <v>35.75167489267371</v>
      </c>
      <c r="J14" s="45">
        <f t="shared" si="4"/>
        <v>35.913199130811705</v>
      </c>
      <c r="K14" s="45">
        <f t="shared" si="4"/>
        <v>38.53640582982935</v>
      </c>
      <c r="L14" s="45">
        <f t="shared" si="4"/>
        <v>39.898273409221424</v>
      </c>
      <c r="M14" s="45">
        <f t="shared" si="2"/>
        <v>40.100047834478424</v>
      </c>
      <c r="N14" s="45">
        <f t="shared" si="2"/>
        <v>40.86983313194289</v>
      </c>
      <c r="O14" s="45">
        <f t="shared" si="3"/>
        <v>37.049640711399555</v>
      </c>
      <c r="P14" s="45">
        <f t="shared" si="3"/>
        <v>31.926160716675398</v>
      </c>
      <c r="Q14" s="13">
        <f>P14-N14</f>
        <v>-8.943672415267493</v>
      </c>
      <c r="R14" s="64">
        <f>Q14/N14</f>
        <v>-0.21883310329146735</v>
      </c>
      <c r="S14" s="13">
        <f>P14-B14</f>
        <v>-12.618410811389005</v>
      </c>
      <c r="T14" s="42">
        <f>S14/B14</f>
        <v>-0.2832760621221608</v>
      </c>
    </row>
    <row r="15" spans="1:20" ht="16.5" customHeight="1">
      <c r="A15" s="38" t="s">
        <v>23</v>
      </c>
      <c r="B15" s="44">
        <f aca="true" t="shared" si="5" ref="B15:L15">(B6/B$19)*100000</f>
        <v>33.187473430135285</v>
      </c>
      <c r="C15" s="44">
        <f t="shared" si="5"/>
        <v>35.92759409686027</v>
      </c>
      <c r="D15" s="44">
        <f t="shared" si="5"/>
        <v>37.697572198623455</v>
      </c>
      <c r="E15" s="44">
        <f t="shared" si="5"/>
        <v>38.95202416134756</v>
      </c>
      <c r="F15" s="44">
        <f t="shared" si="5"/>
        <v>35.87902990860755</v>
      </c>
      <c r="G15" s="44">
        <f t="shared" si="5"/>
        <v>36.93132730024503</v>
      </c>
      <c r="H15" s="44">
        <f t="shared" si="5"/>
        <v>39.30718814752309</v>
      </c>
      <c r="I15" s="44">
        <f t="shared" si="5"/>
        <v>41.65599477813806</v>
      </c>
      <c r="J15" s="45">
        <f t="shared" si="5"/>
        <v>42.861534620687536</v>
      </c>
      <c r="K15" s="45">
        <f t="shared" si="5"/>
        <v>44.053111784569815</v>
      </c>
      <c r="L15" s="45">
        <f t="shared" si="5"/>
        <v>44.46036284618356</v>
      </c>
      <c r="M15" s="45">
        <f t="shared" si="2"/>
        <v>35.97501818582783</v>
      </c>
      <c r="N15" s="45">
        <f t="shared" si="2"/>
        <v>39.29184729673274</v>
      </c>
      <c r="O15" s="45">
        <f t="shared" si="3"/>
        <v>36.39149662352726</v>
      </c>
      <c r="P15" s="45">
        <f t="shared" si="3"/>
        <v>34.640840250668155</v>
      </c>
      <c r="Q15" s="13">
        <f>P15-N15</f>
        <v>-4.651007046064585</v>
      </c>
      <c r="R15" s="64">
        <f>Q15/N15</f>
        <v>-0.11837079104324355</v>
      </c>
      <c r="S15" s="13">
        <f>P15-B15</f>
        <v>1.453366820532871</v>
      </c>
      <c r="T15" s="43">
        <f>S15/B15</f>
        <v>0.043792632289180754</v>
      </c>
    </row>
    <row r="16" spans="1:20" ht="16.5" customHeight="1">
      <c r="A16" s="38" t="s">
        <v>29</v>
      </c>
      <c r="B16" s="44">
        <f aca="true" t="shared" si="6" ref="B16:L16">(B7/B$19)*100000</f>
        <v>8.086960902416454</v>
      </c>
      <c r="C16" s="44">
        <f t="shared" si="6"/>
        <v>8.522969402539845</v>
      </c>
      <c r="D16" s="44">
        <f t="shared" si="6"/>
        <v>12.349949196799894</v>
      </c>
      <c r="E16" s="44">
        <f t="shared" si="6"/>
        <v>11.561882308570853</v>
      </c>
      <c r="F16" s="44">
        <f t="shared" si="6"/>
        <v>13.533688132388983</v>
      </c>
      <c r="G16" s="44">
        <f t="shared" si="6"/>
        <v>14.28122352196623</v>
      </c>
      <c r="H16" s="44">
        <f t="shared" si="6"/>
        <v>12.401953493086426</v>
      </c>
      <c r="I16" s="44">
        <f t="shared" si="6"/>
        <v>14.048209382656529</v>
      </c>
      <c r="J16" s="45">
        <f t="shared" si="6"/>
        <v>14.098657476550379</v>
      </c>
      <c r="K16" s="45">
        <f t="shared" si="6"/>
        <v>13.48975543677412</v>
      </c>
      <c r="L16" s="45">
        <f t="shared" si="6"/>
        <v>12.725828429420675</v>
      </c>
      <c r="M16" s="45">
        <f t="shared" si="2"/>
        <v>13.525337597979371</v>
      </c>
      <c r="N16" s="45">
        <f t="shared" si="2"/>
        <v>11.558746242914351</v>
      </c>
      <c r="O16" s="45">
        <f t="shared" si="3"/>
        <v>13.82102584531833</v>
      </c>
      <c r="P16" s="45">
        <f t="shared" si="3"/>
        <v>11.814591211320595</v>
      </c>
      <c r="Q16" s="13">
        <f>P16-N16</f>
        <v>0.2558449684062438</v>
      </c>
      <c r="R16" s="65">
        <f>Q16/N16</f>
        <v>0.022134318292788877</v>
      </c>
      <c r="S16" s="13">
        <f>P16-B16</f>
        <v>3.727630308904141</v>
      </c>
      <c r="T16" s="43">
        <f>S16/B16</f>
        <v>0.4609432831300437</v>
      </c>
    </row>
    <row r="17" spans="1:20" ht="20.25" customHeight="1" thickBot="1">
      <c r="A17" s="24" t="s">
        <v>14</v>
      </c>
      <c r="B17" s="17">
        <f aca="true" t="shared" si="7" ref="B17:L17">(B9/B$19)*100000</f>
        <v>599.6282649447479</v>
      </c>
      <c r="C17" s="17">
        <f t="shared" si="7"/>
        <v>602.0713001024942</v>
      </c>
      <c r="D17" s="17">
        <f t="shared" si="7"/>
        <v>598.0225399527334</v>
      </c>
      <c r="E17" s="17">
        <f t="shared" si="7"/>
        <v>595.927572273497</v>
      </c>
      <c r="F17" s="17">
        <f t="shared" si="7"/>
        <v>595.9460490695274</v>
      </c>
      <c r="G17" s="17">
        <f t="shared" si="7"/>
        <v>602.4761060141437</v>
      </c>
      <c r="H17" s="17">
        <f t="shared" si="7"/>
        <v>571.5611257677572</v>
      </c>
      <c r="I17" s="17">
        <f t="shared" si="7"/>
        <v>572.5561511000969</v>
      </c>
      <c r="J17" s="18">
        <f t="shared" si="7"/>
        <v>571.1774156474091</v>
      </c>
      <c r="K17" s="18">
        <f t="shared" si="7"/>
        <v>585.93860107612</v>
      </c>
      <c r="L17" s="18">
        <f t="shared" si="7"/>
        <v>593.5918650742041</v>
      </c>
      <c r="M17" s="18">
        <f>(M9/M$19)*100000</f>
        <v>597.4946791083906</v>
      </c>
      <c r="N17" s="18">
        <f>(N9/N$19)*100000</f>
        <v>601.6465493197501</v>
      </c>
      <c r="O17" s="18">
        <f>(O9/O$19)*100000</f>
        <v>579.4377978343962</v>
      </c>
      <c r="P17" s="18">
        <f>(P9/P$19)*100000</f>
        <v>598.8735991680081</v>
      </c>
      <c r="Q17" s="14">
        <f>P17-N17</f>
        <v>-2.772950151741952</v>
      </c>
      <c r="R17" s="68">
        <f>Q17/N17</f>
        <v>-0.004608935520160766</v>
      </c>
      <c r="S17" s="14">
        <f>P17-B17</f>
        <v>-0.7546657767397846</v>
      </c>
      <c r="T17" s="70">
        <f>S17/J17</f>
        <v>-0.0013212458267181275</v>
      </c>
    </row>
    <row r="18" spans="1:20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4.25">
      <c r="A19" s="47" t="s">
        <v>20</v>
      </c>
      <c r="B19" s="48">
        <v>2262902</v>
      </c>
      <c r="C19" s="48">
        <v>2287935</v>
      </c>
      <c r="D19" s="48">
        <v>2315799</v>
      </c>
      <c r="E19" s="48">
        <v>2343909</v>
      </c>
      <c r="F19" s="48">
        <v>2371859</v>
      </c>
      <c r="G19" s="48">
        <v>2401755</v>
      </c>
      <c r="H19" s="48">
        <v>2427037</v>
      </c>
      <c r="I19" s="48">
        <v>2455829</v>
      </c>
      <c r="J19" s="48">
        <v>2475413</v>
      </c>
      <c r="K19" s="48">
        <v>2483366</v>
      </c>
      <c r="L19" s="48">
        <v>2498855</v>
      </c>
      <c r="M19" s="62">
        <v>2521194</v>
      </c>
      <c r="N19" s="62">
        <v>2534877</v>
      </c>
      <c r="O19" s="62">
        <v>2583021</v>
      </c>
      <c r="P19" s="62">
        <v>2615410</v>
      </c>
      <c r="Q19" s="62"/>
      <c r="R19" s="49"/>
      <c r="S19" s="49"/>
      <c r="T19" s="49"/>
    </row>
    <row r="20" spans="1:20" ht="23.25" customHeight="1">
      <c r="A20" s="47" t="s">
        <v>28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6.5" customHeight="1">
      <c r="A21" s="51" t="s">
        <v>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6.5" customHeight="1">
      <c r="A22" s="51" t="s">
        <v>34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7.25" customHeight="1">
      <c r="A23" s="52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</sheetData>
  <sheetProtection/>
  <mergeCells count="6">
    <mergeCell ref="Q11:R11"/>
    <mergeCell ref="S11:T11"/>
    <mergeCell ref="Q2:R2"/>
    <mergeCell ref="S2:T2"/>
    <mergeCell ref="Q10:R10"/>
    <mergeCell ref="S10:T10"/>
  </mergeCells>
  <printOptions/>
  <pageMargins left="0.59" right="0.53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="85" zoomScaleNormal="85" zoomScalePageLayoutView="0" workbookViewId="0" topLeftCell="A13">
      <selection activeCell="C17" sqref="C17"/>
    </sheetView>
  </sheetViews>
  <sheetFormatPr defaultColWidth="9.140625" defaultRowHeight="12.75"/>
  <cols>
    <col min="1" max="1" width="26.7109375" style="2" customWidth="1"/>
    <col min="2" max="8" width="9.28125" style="2" bestFit="1" customWidth="1"/>
    <col min="9" max="9" width="9.28125" style="2" customWidth="1"/>
    <col min="10" max="16" width="9.00390625" style="2" customWidth="1"/>
    <col min="17" max="17" width="10.28125" style="2" customWidth="1"/>
    <col min="18" max="18" width="11.8515625" style="2" customWidth="1"/>
    <col min="19" max="19" width="10.7109375" style="2" customWidth="1"/>
    <col min="20" max="20" width="12.8515625" style="2" customWidth="1"/>
    <col min="21" max="56" width="9.140625" style="2" customWidth="1"/>
    <col min="57" max="16384" width="9.140625" style="1" customWidth="1"/>
  </cols>
  <sheetData>
    <row r="1" spans="1:20" ht="24.75" customHeight="1" thickBo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</row>
    <row r="2" spans="1:21" ht="15">
      <c r="A2" s="26"/>
      <c r="B2" s="27">
        <v>2000</v>
      </c>
      <c r="C2" s="27">
        <v>2001</v>
      </c>
      <c r="D2" s="28">
        <v>2002</v>
      </c>
      <c r="E2" s="27">
        <v>2003</v>
      </c>
      <c r="F2" s="28">
        <v>2004</v>
      </c>
      <c r="G2" s="27">
        <v>2005</v>
      </c>
      <c r="H2" s="28">
        <v>2006</v>
      </c>
      <c r="I2" s="27">
        <v>2007</v>
      </c>
      <c r="J2" s="28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  <c r="Q2" s="74" t="s">
        <v>31</v>
      </c>
      <c r="R2" s="75"/>
      <c r="S2" s="74" t="s">
        <v>32</v>
      </c>
      <c r="T2" s="76"/>
      <c r="U2" s="8"/>
    </row>
    <row r="3" spans="1:21" ht="15.75" thickBot="1">
      <c r="A3" s="29" t="s">
        <v>18</v>
      </c>
      <c r="B3" s="30" t="s">
        <v>12</v>
      </c>
      <c r="C3" s="30" t="s">
        <v>12</v>
      </c>
      <c r="D3" s="31" t="s">
        <v>12</v>
      </c>
      <c r="E3" s="30" t="s">
        <v>12</v>
      </c>
      <c r="F3" s="31" t="s">
        <v>12</v>
      </c>
      <c r="G3" s="30" t="s">
        <v>12</v>
      </c>
      <c r="H3" s="31" t="s">
        <v>12</v>
      </c>
      <c r="I3" s="30" t="s">
        <v>12</v>
      </c>
      <c r="J3" s="30" t="s">
        <v>12</v>
      </c>
      <c r="K3" s="30" t="s">
        <v>12</v>
      </c>
      <c r="L3" s="30" t="s">
        <v>12</v>
      </c>
      <c r="M3" s="30" t="s">
        <v>12</v>
      </c>
      <c r="N3" s="30" t="s">
        <v>12</v>
      </c>
      <c r="O3" s="30" t="s">
        <v>12</v>
      </c>
      <c r="P3" s="30" t="s">
        <v>12</v>
      </c>
      <c r="Q3" s="32" t="s">
        <v>7</v>
      </c>
      <c r="R3" s="33" t="s">
        <v>6</v>
      </c>
      <c r="S3" s="32" t="s">
        <v>7</v>
      </c>
      <c r="T3" s="34" t="s">
        <v>6</v>
      </c>
      <c r="U3" s="8"/>
    </row>
    <row r="4" spans="1:20" ht="15.75" customHeight="1">
      <c r="A4" s="19" t="s">
        <v>0</v>
      </c>
      <c r="B4" s="4">
        <v>507</v>
      </c>
      <c r="C4" s="20">
        <v>515</v>
      </c>
      <c r="D4" s="4">
        <v>517</v>
      </c>
      <c r="E4" s="20">
        <v>517</v>
      </c>
      <c r="F4" s="4">
        <v>472</v>
      </c>
      <c r="G4" s="20">
        <v>565</v>
      </c>
      <c r="H4" s="4">
        <v>506</v>
      </c>
      <c r="I4" s="20">
        <v>526</v>
      </c>
      <c r="J4" s="21">
        <v>432</v>
      </c>
      <c r="K4" s="21">
        <v>522</v>
      </c>
      <c r="L4" s="21">
        <v>465</v>
      </c>
      <c r="M4" s="21">
        <v>495</v>
      </c>
      <c r="N4" s="21">
        <v>512</v>
      </c>
      <c r="O4" s="21">
        <v>492</v>
      </c>
      <c r="P4" s="21">
        <v>449</v>
      </c>
      <c r="Q4" s="9">
        <f>P4-N4</f>
        <v>-63</v>
      </c>
      <c r="R4" s="64">
        <f>Q4/N4</f>
        <v>-0.123046875</v>
      </c>
      <c r="S4" s="9">
        <f>P4-B4</f>
        <v>-58</v>
      </c>
      <c r="T4" s="69">
        <f>S4/B4</f>
        <v>-0.11439842209072978</v>
      </c>
    </row>
    <row r="5" spans="1:20" ht="15.75" customHeight="1">
      <c r="A5" s="38" t="s">
        <v>30</v>
      </c>
      <c r="B5" s="39">
        <v>45</v>
      </c>
      <c r="C5" s="40">
        <v>41</v>
      </c>
      <c r="D5" s="39">
        <v>58</v>
      </c>
      <c r="E5" s="40">
        <v>50</v>
      </c>
      <c r="F5" s="39">
        <v>53</v>
      </c>
      <c r="G5" s="40">
        <v>52</v>
      </c>
      <c r="H5" s="39">
        <v>42</v>
      </c>
      <c r="I5" s="40">
        <v>55</v>
      </c>
      <c r="J5" s="41">
        <v>50</v>
      </c>
      <c r="K5" s="41">
        <v>47</v>
      </c>
      <c r="L5" s="41">
        <v>58</v>
      </c>
      <c r="M5" s="21">
        <v>37</v>
      </c>
      <c r="N5" s="21">
        <v>48</v>
      </c>
      <c r="O5" s="21">
        <v>36</v>
      </c>
      <c r="P5" s="21">
        <v>48</v>
      </c>
      <c r="Q5" s="9">
        <f aca="true" t="shared" si="0" ref="Q5:Q18">P5-N5</f>
        <v>0</v>
      </c>
      <c r="R5" s="73">
        <f aca="true" t="shared" si="1" ref="R5:R18">Q5/N5</f>
        <v>0</v>
      </c>
      <c r="S5" s="9">
        <f aca="true" t="shared" si="2" ref="S5:S18">P5-B5</f>
        <v>3</v>
      </c>
      <c r="T5" s="66">
        <f aca="true" t="shared" si="3" ref="T5:T19">S5/B5</f>
        <v>0.06666666666666667</v>
      </c>
    </row>
    <row r="6" spans="1:20" ht="15.75" customHeight="1">
      <c r="A6" s="38" t="s">
        <v>1</v>
      </c>
      <c r="B6" s="39">
        <v>4060</v>
      </c>
      <c r="C6" s="40">
        <v>4792</v>
      </c>
      <c r="D6" s="39">
        <v>5334</v>
      </c>
      <c r="E6" s="40">
        <v>5406</v>
      </c>
      <c r="F6" s="39">
        <v>5795</v>
      </c>
      <c r="G6" s="40">
        <v>5937</v>
      </c>
      <c r="H6" s="39">
        <v>6297</v>
      </c>
      <c r="I6" s="40">
        <v>6402</v>
      </c>
      <c r="J6" s="41">
        <v>6636</v>
      </c>
      <c r="K6" s="41">
        <v>6941</v>
      </c>
      <c r="L6" s="41">
        <v>7167</v>
      </c>
      <c r="M6" s="21">
        <v>7300</v>
      </c>
      <c r="N6" s="21">
        <v>7327</v>
      </c>
      <c r="O6" s="21">
        <v>7328</v>
      </c>
      <c r="P6" s="21">
        <v>7867</v>
      </c>
      <c r="Q6" s="9">
        <f t="shared" si="0"/>
        <v>540</v>
      </c>
      <c r="R6" s="65">
        <f t="shared" si="1"/>
        <v>0.07370001364815068</v>
      </c>
      <c r="S6" s="9">
        <f t="shared" si="2"/>
        <v>3807</v>
      </c>
      <c r="T6" s="43">
        <f t="shared" si="3"/>
        <v>0.9376847290640394</v>
      </c>
    </row>
    <row r="7" spans="1:20" ht="15.75" customHeight="1">
      <c r="A7" s="38" t="s">
        <v>2</v>
      </c>
      <c r="B7" s="39">
        <v>64</v>
      </c>
      <c r="C7" s="40">
        <v>49</v>
      </c>
      <c r="D7" s="39">
        <v>79</v>
      </c>
      <c r="E7" s="40">
        <v>55</v>
      </c>
      <c r="F7" s="39">
        <v>59</v>
      </c>
      <c r="G7" s="40">
        <v>65</v>
      </c>
      <c r="H7" s="39">
        <v>69</v>
      </c>
      <c r="I7" s="40">
        <v>82</v>
      </c>
      <c r="J7" s="41">
        <v>71</v>
      </c>
      <c r="K7" s="41">
        <v>52</v>
      </c>
      <c r="L7" s="41">
        <v>55</v>
      </c>
      <c r="M7" s="21">
        <v>66</v>
      </c>
      <c r="N7" s="21">
        <v>52</v>
      </c>
      <c r="O7" s="21">
        <v>75</v>
      </c>
      <c r="P7" s="21">
        <v>69</v>
      </c>
      <c r="Q7" s="9">
        <f t="shared" si="0"/>
        <v>17</v>
      </c>
      <c r="R7" s="65">
        <f t="shared" si="1"/>
        <v>0.3269230769230769</v>
      </c>
      <c r="S7" s="9">
        <f t="shared" si="2"/>
        <v>5</v>
      </c>
      <c r="T7" s="66">
        <f t="shared" si="3"/>
        <v>0.078125</v>
      </c>
    </row>
    <row r="8" spans="1:20" ht="15.75" customHeight="1">
      <c r="A8" s="38" t="s">
        <v>13</v>
      </c>
      <c r="B8" s="39">
        <v>122</v>
      </c>
      <c r="C8" s="40">
        <v>115</v>
      </c>
      <c r="D8" s="39">
        <v>103</v>
      </c>
      <c r="E8" s="40">
        <v>126</v>
      </c>
      <c r="F8" s="39">
        <v>114</v>
      </c>
      <c r="G8" s="40">
        <v>117</v>
      </c>
      <c r="H8" s="39">
        <v>113</v>
      </c>
      <c r="I8" s="40">
        <v>89</v>
      </c>
      <c r="J8" s="41">
        <v>90</v>
      </c>
      <c r="K8" s="41">
        <v>119</v>
      </c>
      <c r="L8" s="41">
        <v>130</v>
      </c>
      <c r="M8" s="21">
        <v>128</v>
      </c>
      <c r="N8" s="21">
        <v>149</v>
      </c>
      <c r="O8" s="21">
        <v>190</v>
      </c>
      <c r="P8" s="21">
        <v>187</v>
      </c>
      <c r="Q8" s="9">
        <f t="shared" si="0"/>
        <v>38</v>
      </c>
      <c r="R8" s="65">
        <f t="shared" si="1"/>
        <v>0.2550335570469799</v>
      </c>
      <c r="S8" s="9">
        <f t="shared" si="2"/>
        <v>65</v>
      </c>
      <c r="T8" s="66">
        <f t="shared" si="3"/>
        <v>0.5327868852459017</v>
      </c>
    </row>
    <row r="9" spans="1:20" ht="15.75" customHeight="1">
      <c r="A9" s="38" t="s">
        <v>3</v>
      </c>
      <c r="B9" s="39">
        <v>191</v>
      </c>
      <c r="C9" s="40">
        <v>232</v>
      </c>
      <c r="D9" s="39">
        <v>267</v>
      </c>
      <c r="E9" s="40">
        <v>264</v>
      </c>
      <c r="F9" s="39">
        <v>274</v>
      </c>
      <c r="G9" s="40">
        <v>299</v>
      </c>
      <c r="H9" s="39">
        <v>314</v>
      </c>
      <c r="I9" s="40">
        <v>381</v>
      </c>
      <c r="J9" s="41">
        <v>372</v>
      </c>
      <c r="K9" s="41">
        <v>361</v>
      </c>
      <c r="L9" s="41">
        <v>390</v>
      </c>
      <c r="M9" s="21">
        <v>366</v>
      </c>
      <c r="N9" s="21">
        <v>401</v>
      </c>
      <c r="O9" s="21">
        <v>325</v>
      </c>
      <c r="P9" s="21">
        <v>386</v>
      </c>
      <c r="Q9" s="9">
        <f t="shared" si="0"/>
        <v>-15</v>
      </c>
      <c r="R9" s="64">
        <f t="shared" si="1"/>
        <v>-0.03740648379052369</v>
      </c>
      <c r="S9" s="9">
        <f t="shared" si="2"/>
        <v>195</v>
      </c>
      <c r="T9" s="66">
        <f t="shared" si="3"/>
        <v>1.0209424083769634</v>
      </c>
    </row>
    <row r="10" spans="1:20" ht="15.75" customHeight="1">
      <c r="A10" s="38" t="s">
        <v>11</v>
      </c>
      <c r="B10" s="39">
        <v>1377</v>
      </c>
      <c r="C10" s="40">
        <v>1495</v>
      </c>
      <c r="D10" s="39">
        <v>1606</v>
      </c>
      <c r="E10" s="40">
        <v>1549</v>
      </c>
      <c r="F10" s="39">
        <v>1524</v>
      </c>
      <c r="G10" s="40">
        <v>1466</v>
      </c>
      <c r="H10" s="39">
        <v>1498</v>
      </c>
      <c r="I10" s="40">
        <v>1530</v>
      </c>
      <c r="J10" s="41">
        <v>1271</v>
      </c>
      <c r="K10" s="41">
        <v>1223</v>
      </c>
      <c r="L10" s="41">
        <v>977</v>
      </c>
      <c r="M10" s="21">
        <v>1060</v>
      </c>
      <c r="N10" s="21">
        <v>1101</v>
      </c>
      <c r="O10" s="21">
        <v>1032</v>
      </c>
      <c r="P10" s="21">
        <v>1026</v>
      </c>
      <c r="Q10" s="9">
        <f t="shared" si="0"/>
        <v>-75</v>
      </c>
      <c r="R10" s="64">
        <f t="shared" si="1"/>
        <v>-0.0681198910081744</v>
      </c>
      <c r="S10" s="9">
        <f t="shared" si="2"/>
        <v>-351</v>
      </c>
      <c r="T10" s="42">
        <f t="shared" si="3"/>
        <v>-0.2549019607843137</v>
      </c>
    </row>
    <row r="11" spans="1:20" ht="15.75" customHeight="1">
      <c r="A11" s="38" t="s">
        <v>8</v>
      </c>
      <c r="B11" s="39">
        <v>158</v>
      </c>
      <c r="C11" s="40">
        <v>218</v>
      </c>
      <c r="D11" s="39">
        <v>214</v>
      </c>
      <c r="E11" s="40">
        <v>312</v>
      </c>
      <c r="F11" s="39">
        <v>340</v>
      </c>
      <c r="G11" s="40">
        <v>319</v>
      </c>
      <c r="H11" s="39">
        <v>390</v>
      </c>
      <c r="I11" s="40">
        <v>414</v>
      </c>
      <c r="J11" s="41">
        <v>402</v>
      </c>
      <c r="K11" s="41">
        <v>354</v>
      </c>
      <c r="L11" s="41">
        <v>309</v>
      </c>
      <c r="M11" s="21">
        <v>358</v>
      </c>
      <c r="N11" s="21">
        <v>390</v>
      </c>
      <c r="O11" s="21">
        <v>375</v>
      </c>
      <c r="P11" s="21">
        <v>436</v>
      </c>
      <c r="Q11" s="9">
        <f t="shared" si="0"/>
        <v>46</v>
      </c>
      <c r="R11" s="65">
        <f t="shared" si="1"/>
        <v>0.11794871794871795</v>
      </c>
      <c r="S11" s="9">
        <f t="shared" si="2"/>
        <v>278</v>
      </c>
      <c r="T11" s="43">
        <f t="shared" si="3"/>
        <v>1.759493670886076</v>
      </c>
    </row>
    <row r="12" spans="1:20" ht="15.75" customHeight="1">
      <c r="A12" s="38" t="s">
        <v>9</v>
      </c>
      <c r="B12" s="39">
        <v>159</v>
      </c>
      <c r="C12" s="40">
        <v>183</v>
      </c>
      <c r="D12" s="39">
        <v>196</v>
      </c>
      <c r="E12" s="40">
        <v>189</v>
      </c>
      <c r="F12" s="39">
        <v>207</v>
      </c>
      <c r="G12" s="40">
        <v>179</v>
      </c>
      <c r="H12" s="39">
        <v>164</v>
      </c>
      <c r="I12" s="40">
        <v>188</v>
      </c>
      <c r="J12" s="41">
        <v>223</v>
      </c>
      <c r="K12" s="41">
        <v>221</v>
      </c>
      <c r="L12" s="41">
        <v>210</v>
      </c>
      <c r="M12" s="21">
        <v>241</v>
      </c>
      <c r="N12" s="21">
        <v>251</v>
      </c>
      <c r="O12" s="21">
        <v>235</v>
      </c>
      <c r="P12" s="21">
        <v>292</v>
      </c>
      <c r="Q12" s="9">
        <f t="shared" si="0"/>
        <v>41</v>
      </c>
      <c r="R12" s="65">
        <f t="shared" si="1"/>
        <v>0.16334661354581673</v>
      </c>
      <c r="S12" s="9">
        <f t="shared" si="2"/>
        <v>133</v>
      </c>
      <c r="T12" s="43">
        <f t="shared" si="3"/>
        <v>0.8364779874213837</v>
      </c>
    </row>
    <row r="13" spans="1:20" ht="15.75" customHeight="1">
      <c r="A13" s="38" t="s">
        <v>10</v>
      </c>
      <c r="B13" s="39">
        <v>328</v>
      </c>
      <c r="C13" s="40">
        <v>351</v>
      </c>
      <c r="D13" s="39">
        <v>384</v>
      </c>
      <c r="E13" s="40">
        <v>394</v>
      </c>
      <c r="F13" s="39">
        <v>349</v>
      </c>
      <c r="G13" s="40">
        <v>379</v>
      </c>
      <c r="H13" s="39">
        <v>390</v>
      </c>
      <c r="I13" s="40">
        <v>383</v>
      </c>
      <c r="J13" s="41">
        <v>358</v>
      </c>
      <c r="K13" s="41">
        <v>338</v>
      </c>
      <c r="L13" s="41">
        <v>401</v>
      </c>
      <c r="M13" s="21">
        <v>378</v>
      </c>
      <c r="N13" s="21">
        <v>385</v>
      </c>
      <c r="O13" s="21">
        <v>387</v>
      </c>
      <c r="P13" s="21">
        <v>373</v>
      </c>
      <c r="Q13" s="9">
        <f t="shared" si="0"/>
        <v>-12</v>
      </c>
      <c r="R13" s="64">
        <f t="shared" si="1"/>
        <v>-0.03116883116883117</v>
      </c>
      <c r="S13" s="9">
        <f t="shared" si="2"/>
        <v>45</v>
      </c>
      <c r="T13" s="43">
        <f t="shared" si="3"/>
        <v>0.13719512195121952</v>
      </c>
    </row>
    <row r="14" spans="1:20" ht="15.75" customHeight="1">
      <c r="A14" s="38" t="s">
        <v>4</v>
      </c>
      <c r="B14" s="39">
        <v>97</v>
      </c>
      <c r="C14" s="40">
        <v>121</v>
      </c>
      <c r="D14" s="39">
        <v>142</v>
      </c>
      <c r="E14" s="40">
        <v>162</v>
      </c>
      <c r="F14" s="39">
        <v>160</v>
      </c>
      <c r="G14" s="40">
        <v>193</v>
      </c>
      <c r="H14" s="39">
        <v>174</v>
      </c>
      <c r="I14" s="40">
        <v>178</v>
      </c>
      <c r="J14" s="41">
        <v>168</v>
      </c>
      <c r="K14" s="41">
        <v>169</v>
      </c>
      <c r="L14" s="41">
        <v>129</v>
      </c>
      <c r="M14" s="21">
        <v>149</v>
      </c>
      <c r="N14" s="21">
        <v>170</v>
      </c>
      <c r="O14" s="21">
        <v>157</v>
      </c>
      <c r="P14" s="21">
        <v>164</v>
      </c>
      <c r="Q14" s="9">
        <f t="shared" si="0"/>
        <v>-6</v>
      </c>
      <c r="R14" s="64">
        <f t="shared" si="1"/>
        <v>-0.03529411764705882</v>
      </c>
      <c r="S14" s="9">
        <f t="shared" si="2"/>
        <v>67</v>
      </c>
      <c r="T14" s="43">
        <f t="shared" si="3"/>
        <v>0.6907216494845361</v>
      </c>
    </row>
    <row r="15" spans="1:20" ht="15.75" customHeight="1">
      <c r="A15" s="38" t="s">
        <v>16</v>
      </c>
      <c r="B15" s="39">
        <v>109</v>
      </c>
      <c r="C15" s="40">
        <v>127</v>
      </c>
      <c r="D15" s="39">
        <v>159</v>
      </c>
      <c r="E15" s="40">
        <v>152</v>
      </c>
      <c r="F15" s="39">
        <v>138</v>
      </c>
      <c r="G15" s="40">
        <v>199</v>
      </c>
      <c r="H15" s="39">
        <v>119</v>
      </c>
      <c r="I15" s="40">
        <v>138</v>
      </c>
      <c r="J15" s="41">
        <v>102</v>
      </c>
      <c r="K15" s="41">
        <v>127</v>
      </c>
      <c r="L15" s="41">
        <v>185</v>
      </c>
      <c r="M15" s="21">
        <v>163</v>
      </c>
      <c r="N15" s="21">
        <v>155</v>
      </c>
      <c r="O15" s="21">
        <v>136</v>
      </c>
      <c r="P15" s="21">
        <v>160</v>
      </c>
      <c r="Q15" s="9">
        <f t="shared" si="0"/>
        <v>5</v>
      </c>
      <c r="R15" s="65">
        <f t="shared" si="1"/>
        <v>0.03225806451612903</v>
      </c>
      <c r="S15" s="9">
        <f t="shared" si="2"/>
        <v>51</v>
      </c>
      <c r="T15" s="43">
        <f t="shared" si="3"/>
        <v>0.46788990825688076</v>
      </c>
    </row>
    <row r="16" spans="1:20" ht="15.75" customHeight="1">
      <c r="A16" s="38" t="s">
        <v>17</v>
      </c>
      <c r="B16" s="39">
        <v>95</v>
      </c>
      <c r="C16" s="40">
        <v>93</v>
      </c>
      <c r="D16" s="39">
        <v>132</v>
      </c>
      <c r="E16" s="40">
        <v>149</v>
      </c>
      <c r="F16" s="39">
        <v>182</v>
      </c>
      <c r="G16" s="40">
        <v>192</v>
      </c>
      <c r="H16" s="39">
        <v>189</v>
      </c>
      <c r="I16" s="40">
        <v>196</v>
      </c>
      <c r="J16" s="41">
        <v>193</v>
      </c>
      <c r="K16" s="41">
        <v>195</v>
      </c>
      <c r="L16" s="41">
        <v>151</v>
      </c>
      <c r="M16" s="21">
        <v>214</v>
      </c>
      <c r="N16" s="21">
        <v>177</v>
      </c>
      <c r="O16" s="21">
        <v>158</v>
      </c>
      <c r="P16" s="21">
        <v>172</v>
      </c>
      <c r="Q16" s="9">
        <f t="shared" si="0"/>
        <v>-5</v>
      </c>
      <c r="R16" s="64">
        <f t="shared" si="1"/>
        <v>-0.02824858757062147</v>
      </c>
      <c r="S16" s="9">
        <f t="shared" si="2"/>
        <v>77</v>
      </c>
      <c r="T16" s="43">
        <f t="shared" si="3"/>
        <v>0.8105263157894737</v>
      </c>
    </row>
    <row r="17" spans="1:22" ht="15.75" customHeight="1">
      <c r="A17" s="38" t="s">
        <v>15</v>
      </c>
      <c r="B17" s="39">
        <v>505</v>
      </c>
      <c r="C17" s="40">
        <v>549</v>
      </c>
      <c r="D17" s="39">
        <v>586</v>
      </c>
      <c r="E17" s="40">
        <v>619</v>
      </c>
      <c r="F17" s="39">
        <v>661</v>
      </c>
      <c r="G17" s="40">
        <v>679</v>
      </c>
      <c r="H17" s="39">
        <v>641</v>
      </c>
      <c r="I17" s="40">
        <v>620</v>
      </c>
      <c r="J17" s="41">
        <v>661</v>
      </c>
      <c r="K17" s="41">
        <v>698</v>
      </c>
      <c r="L17" s="41">
        <v>648</v>
      </c>
      <c r="M17" s="21">
        <v>620</v>
      </c>
      <c r="N17" s="21">
        <v>656</v>
      </c>
      <c r="O17" s="21">
        <v>668</v>
      </c>
      <c r="P17" s="21">
        <v>645</v>
      </c>
      <c r="Q17" s="9">
        <f t="shared" si="0"/>
        <v>-11</v>
      </c>
      <c r="R17" s="64">
        <f t="shared" si="1"/>
        <v>-0.01676829268292683</v>
      </c>
      <c r="S17" s="9">
        <f t="shared" si="2"/>
        <v>140</v>
      </c>
      <c r="T17" s="43">
        <f t="shared" si="3"/>
        <v>0.27722772277227725</v>
      </c>
      <c r="V17" s="54"/>
    </row>
    <row r="18" spans="1:20" ht="15.75" customHeight="1">
      <c r="A18" s="19" t="s">
        <v>5</v>
      </c>
      <c r="B18" s="4">
        <v>1459</v>
      </c>
      <c r="C18" s="20">
        <v>1438</v>
      </c>
      <c r="D18" s="4">
        <v>1551</v>
      </c>
      <c r="E18" s="20">
        <v>1501</v>
      </c>
      <c r="F18" s="4">
        <v>1526</v>
      </c>
      <c r="G18" s="20">
        <v>1456</v>
      </c>
      <c r="H18" s="4">
        <v>1525</v>
      </c>
      <c r="I18" s="20">
        <v>1512</v>
      </c>
      <c r="J18" s="21">
        <v>1624</v>
      </c>
      <c r="K18" s="21">
        <v>1636</v>
      </c>
      <c r="L18" s="21">
        <v>1699</v>
      </c>
      <c r="M18" s="21">
        <v>1692</v>
      </c>
      <c r="N18" s="21">
        <v>1660</v>
      </c>
      <c r="O18" s="21">
        <v>1598</v>
      </c>
      <c r="P18" s="21">
        <v>1523</v>
      </c>
      <c r="Q18" s="9">
        <f t="shared" si="0"/>
        <v>-137</v>
      </c>
      <c r="R18" s="64">
        <f t="shared" si="1"/>
        <v>-0.0825301204819277</v>
      </c>
      <c r="S18" s="9">
        <f t="shared" si="2"/>
        <v>64</v>
      </c>
      <c r="T18" s="22">
        <f t="shared" si="3"/>
        <v>0.04386566141192598</v>
      </c>
    </row>
    <row r="19" spans="1:20" ht="21" customHeight="1" thickBot="1">
      <c r="A19" s="24" t="s">
        <v>14</v>
      </c>
      <c r="B19" s="15">
        <v>13569</v>
      </c>
      <c r="C19" s="16">
        <v>13775</v>
      </c>
      <c r="D19" s="15">
        <v>13849</v>
      </c>
      <c r="E19" s="16">
        <v>13968</v>
      </c>
      <c r="F19" s="15">
        <v>14135</v>
      </c>
      <c r="G19" s="16">
        <v>14470</v>
      </c>
      <c r="H19" s="15">
        <v>13872</v>
      </c>
      <c r="I19" s="16">
        <v>14061</v>
      </c>
      <c r="J19" s="10">
        <v>14139</v>
      </c>
      <c r="K19" s="10">
        <v>14551</v>
      </c>
      <c r="L19" s="10">
        <v>14736</v>
      </c>
      <c r="M19" s="10">
        <v>15064</v>
      </c>
      <c r="N19" s="10">
        <v>15251</v>
      </c>
      <c r="O19" s="10">
        <v>14967</v>
      </c>
      <c r="P19" s="10">
        <v>15663</v>
      </c>
      <c r="Q19" s="11">
        <f>P19-N19</f>
        <v>412</v>
      </c>
      <c r="R19" s="72">
        <f>Q19/N19</f>
        <v>0.027014621992000526</v>
      </c>
      <c r="S19" s="11">
        <f>P19-B19</f>
        <v>2094</v>
      </c>
      <c r="T19" s="25">
        <f t="shared" si="3"/>
        <v>0.15432235242095954</v>
      </c>
    </row>
    <row r="20" spans="1:20" ht="15.75" thickBot="1">
      <c r="A20" s="6"/>
      <c r="B20" s="6"/>
      <c r="C20" s="6"/>
      <c r="D20" s="6"/>
      <c r="E20" s="6"/>
      <c r="F20" s="6"/>
      <c r="G20" s="6"/>
      <c r="H20" s="6"/>
      <c r="I20" s="12"/>
      <c r="J20" s="12"/>
      <c r="K20" s="12"/>
      <c r="L20" s="12"/>
      <c r="M20" s="12"/>
      <c r="N20" s="12"/>
      <c r="O20" s="12"/>
      <c r="P20" s="12"/>
      <c r="Q20" s="77"/>
      <c r="R20" s="78"/>
      <c r="S20" s="77"/>
      <c r="T20" s="78"/>
    </row>
    <row r="21" spans="1:20" ht="15">
      <c r="A21" s="26"/>
      <c r="B21" s="27">
        <v>2000</v>
      </c>
      <c r="C21" s="27">
        <v>2001</v>
      </c>
      <c r="D21" s="28">
        <v>2002</v>
      </c>
      <c r="E21" s="27">
        <v>2003</v>
      </c>
      <c r="F21" s="28">
        <v>2004</v>
      </c>
      <c r="G21" s="27">
        <v>2005</v>
      </c>
      <c r="H21" s="28">
        <v>2006</v>
      </c>
      <c r="I21" s="27">
        <v>2007</v>
      </c>
      <c r="J21" s="28">
        <v>2008</v>
      </c>
      <c r="K21" s="27">
        <v>2009</v>
      </c>
      <c r="L21" s="27">
        <v>2010</v>
      </c>
      <c r="M21" s="27">
        <v>2011</v>
      </c>
      <c r="N21" s="27">
        <v>2012</v>
      </c>
      <c r="O21" s="27">
        <v>2013</v>
      </c>
      <c r="P21" s="27">
        <v>2014</v>
      </c>
      <c r="Q21" s="74" t="s">
        <v>31</v>
      </c>
      <c r="R21" s="75"/>
      <c r="S21" s="74" t="s">
        <v>32</v>
      </c>
      <c r="T21" s="76"/>
    </row>
    <row r="22" spans="1:20" ht="15.75" thickBot="1">
      <c r="A22" s="29" t="s">
        <v>18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0" t="s">
        <v>19</v>
      </c>
      <c r="N22" s="30" t="s">
        <v>19</v>
      </c>
      <c r="O22" s="30" t="s">
        <v>19</v>
      </c>
      <c r="P22" s="30" t="s">
        <v>19</v>
      </c>
      <c r="Q22" s="32" t="s">
        <v>7</v>
      </c>
      <c r="R22" s="33" t="s">
        <v>6</v>
      </c>
      <c r="S22" s="32" t="s">
        <v>7</v>
      </c>
      <c r="T22" s="34" t="s">
        <v>6</v>
      </c>
    </row>
    <row r="23" spans="1:20" ht="15.75" customHeight="1">
      <c r="A23" s="19" t="s">
        <v>0</v>
      </c>
      <c r="B23" s="3">
        <f aca="true" t="shared" si="4" ref="B23:L23">(B4/B$40)*100000</f>
        <v>22.404858893580013</v>
      </c>
      <c r="C23" s="3">
        <f t="shared" si="4"/>
        <v>22.50938072978472</v>
      </c>
      <c r="D23" s="3">
        <f t="shared" si="4"/>
        <v>22.324908163445965</v>
      </c>
      <c r="E23" s="3">
        <f t="shared" si="4"/>
        <v>22.057170308232955</v>
      </c>
      <c r="F23" s="3">
        <f t="shared" si="4"/>
        <v>19.900002487500313</v>
      </c>
      <c r="G23" s="3">
        <f t="shared" si="4"/>
        <v>23.524464402072653</v>
      </c>
      <c r="H23" s="3">
        <f t="shared" si="4"/>
        <v>20.848466669440967</v>
      </c>
      <c r="I23" s="3">
        <f t="shared" si="4"/>
        <v>21.41842937761546</v>
      </c>
      <c r="J23" s="13">
        <f t="shared" si="4"/>
        <v>17.451633323409062</v>
      </c>
      <c r="K23" s="13">
        <f t="shared" si="4"/>
        <v>21.019857725361465</v>
      </c>
      <c r="L23" s="13">
        <f t="shared" si="4"/>
        <v>18.608522703398158</v>
      </c>
      <c r="M23" s="13">
        <f aca="true" t="shared" si="5" ref="M23:O38">(M4/M$40)*100000</f>
        <v>19.633554577711987</v>
      </c>
      <c r="N23" s="13">
        <f t="shared" si="5"/>
        <v>20.198218690689924</v>
      </c>
      <c r="O23" s="13">
        <f aca="true" t="shared" si="6" ref="O23:P37">(O4/O$40)*100000</f>
        <v>19.047464190186606</v>
      </c>
      <c r="P23" s="13">
        <f t="shared" si="6"/>
        <v>17.167480433278147</v>
      </c>
      <c r="Q23" s="13">
        <f>P23-N23</f>
        <v>-3.0307382574117767</v>
      </c>
      <c r="R23" s="64">
        <f>Q23/N23</f>
        <v>-0.1500497793307264</v>
      </c>
      <c r="S23" s="13">
        <f>P23-B23</f>
        <v>-5.237378460301866</v>
      </c>
      <c r="T23" s="23">
        <f aca="true" t="shared" si="7" ref="T23:T38">S23/B23</f>
        <v>-0.23376083220067087</v>
      </c>
    </row>
    <row r="24" spans="1:20" ht="15.75" customHeight="1">
      <c r="A24" s="38" t="s">
        <v>30</v>
      </c>
      <c r="B24" s="44">
        <f aca="true" t="shared" si="8" ref="B24:L24">(B5/B$40)*100000</f>
        <v>1.988596943217161</v>
      </c>
      <c r="C24" s="44">
        <f t="shared" si="8"/>
        <v>1.7920089513032496</v>
      </c>
      <c r="D24" s="44">
        <f t="shared" si="8"/>
        <v>2.50453515179858</v>
      </c>
      <c r="E24" s="44">
        <f t="shared" si="8"/>
        <v>2.133188617817501</v>
      </c>
      <c r="F24" s="44">
        <f t="shared" si="8"/>
        <v>2.234534177621857</v>
      </c>
      <c r="G24" s="44">
        <f t="shared" si="8"/>
        <v>2.165083449394297</v>
      </c>
      <c r="H24" s="44">
        <f t="shared" si="8"/>
        <v>1.730505138570199</v>
      </c>
      <c r="I24" s="44">
        <f t="shared" si="8"/>
        <v>2.2395696117278523</v>
      </c>
      <c r="J24" s="45">
        <f t="shared" si="8"/>
        <v>2.0198649679871603</v>
      </c>
      <c r="K24" s="45">
        <f t="shared" si="8"/>
        <v>1.8925925538160706</v>
      </c>
      <c r="L24" s="13">
        <f t="shared" si="8"/>
        <v>2.321063046875469</v>
      </c>
      <c r="M24" s="13">
        <f t="shared" si="5"/>
        <v>1.4675586250006942</v>
      </c>
      <c r="N24" s="13">
        <f t="shared" si="5"/>
        <v>1.8935830022521805</v>
      </c>
      <c r="O24" s="13">
        <f t="shared" si="6"/>
        <v>1.3937168919648737</v>
      </c>
      <c r="P24" s="13">
        <f t="shared" si="6"/>
        <v>1.8352763046711604</v>
      </c>
      <c r="Q24" s="13">
        <f aca="true" t="shared" si="9" ref="Q24:Q37">P24-N24</f>
        <v>-0.05830669758102003</v>
      </c>
      <c r="R24" s="64">
        <f aca="true" t="shared" si="10" ref="R24:R37">Q24/N24</f>
        <v>-0.030791730550850684</v>
      </c>
      <c r="S24" s="13">
        <f aca="true" t="shared" si="11" ref="S24:S37">P24-B24</f>
        <v>-0.15332063854600064</v>
      </c>
      <c r="T24" s="42">
        <f t="shared" si="7"/>
        <v>-0.07709990657933821</v>
      </c>
    </row>
    <row r="25" spans="1:20" ht="15.75" customHeight="1">
      <c r="A25" s="38" t="s">
        <v>1</v>
      </c>
      <c r="B25" s="44">
        <f aca="true" t="shared" si="12" ref="B25:L25">(B6/B$40)*100000</f>
        <v>179.41563532137053</v>
      </c>
      <c r="C25" s="44">
        <f t="shared" si="12"/>
        <v>209.44650962549196</v>
      </c>
      <c r="D25" s="44">
        <f t="shared" si="12"/>
        <v>230.33087068437285</v>
      </c>
      <c r="E25" s="44">
        <f t="shared" si="12"/>
        <v>230.64035335842817</v>
      </c>
      <c r="F25" s="44">
        <f t="shared" si="12"/>
        <v>244.32312376072946</v>
      </c>
      <c r="G25" s="44">
        <f t="shared" si="12"/>
        <v>247.1942392125758</v>
      </c>
      <c r="H25" s="44">
        <f t="shared" si="12"/>
        <v>259.45216327563196</v>
      </c>
      <c r="I25" s="44">
        <f t="shared" si="12"/>
        <v>260.685902805122</v>
      </c>
      <c r="J25" s="45">
        <f t="shared" si="12"/>
        <v>268.0764785512559</v>
      </c>
      <c r="K25" s="45">
        <f t="shared" si="12"/>
        <v>279.4996790646244</v>
      </c>
      <c r="L25" s="13">
        <f t="shared" si="12"/>
        <v>286.811359602698</v>
      </c>
      <c r="M25" s="13">
        <f t="shared" si="5"/>
        <v>289.54535033797475</v>
      </c>
      <c r="N25" s="13">
        <f t="shared" si="5"/>
        <v>289.04755536461926</v>
      </c>
      <c r="O25" s="13">
        <f t="shared" si="6"/>
        <v>283.6988162310721</v>
      </c>
      <c r="P25" s="13">
        <f t="shared" si="6"/>
        <v>300.7941393510004</v>
      </c>
      <c r="Q25" s="13">
        <f t="shared" si="9"/>
        <v>11.746583986381154</v>
      </c>
      <c r="R25" s="65">
        <f t="shared" si="10"/>
        <v>0.040638932135452305</v>
      </c>
      <c r="S25" s="13">
        <f t="shared" si="11"/>
        <v>121.37850402962988</v>
      </c>
      <c r="T25" s="43">
        <f t="shared" si="7"/>
        <v>0.6765213288809299</v>
      </c>
    </row>
    <row r="26" spans="1:20" ht="15.75" customHeight="1">
      <c r="A26" s="38" t="s">
        <v>2</v>
      </c>
      <c r="B26" s="44">
        <f aca="true" t="shared" si="13" ref="B26:L26">(B7/B$40)*100000</f>
        <v>2.828226763686629</v>
      </c>
      <c r="C26" s="44">
        <f t="shared" si="13"/>
        <v>2.1416692344843713</v>
      </c>
      <c r="D26" s="44">
        <f t="shared" si="13"/>
        <v>3.4113496033118587</v>
      </c>
      <c r="E26" s="44">
        <f t="shared" si="13"/>
        <v>2.3465074795992504</v>
      </c>
      <c r="F26" s="44">
        <f t="shared" si="13"/>
        <v>2.487500310937539</v>
      </c>
      <c r="G26" s="44">
        <f t="shared" si="13"/>
        <v>2.7063543117428717</v>
      </c>
      <c r="H26" s="44">
        <f t="shared" si="13"/>
        <v>2.8429727276510413</v>
      </c>
      <c r="I26" s="44">
        <f t="shared" si="13"/>
        <v>3.338994693848798</v>
      </c>
      <c r="J26" s="45">
        <f t="shared" si="13"/>
        <v>2.8682082545417673</v>
      </c>
      <c r="K26" s="45">
        <f t="shared" si="13"/>
        <v>2.093932187200759</v>
      </c>
      <c r="L26" s="13">
        <f t="shared" si="13"/>
        <v>2.2010080616922547</v>
      </c>
      <c r="M26" s="13">
        <f t="shared" si="5"/>
        <v>2.617807277028265</v>
      </c>
      <c r="N26" s="13">
        <f t="shared" si="5"/>
        <v>2.0513815857731954</v>
      </c>
      <c r="O26" s="13">
        <f t="shared" si="6"/>
        <v>2.9035768582601538</v>
      </c>
      <c r="P26" s="13">
        <f t="shared" si="6"/>
        <v>2.6382096879647934</v>
      </c>
      <c r="Q26" s="13">
        <f t="shared" si="9"/>
        <v>0.586828102191598</v>
      </c>
      <c r="R26" s="65">
        <f t="shared" si="10"/>
        <v>0.286064819076756</v>
      </c>
      <c r="S26" s="13">
        <f t="shared" si="11"/>
        <v>-0.19001707572183557</v>
      </c>
      <c r="T26" s="67">
        <f t="shared" si="7"/>
        <v>-0.06718594073204581</v>
      </c>
    </row>
    <row r="27" spans="1:20" ht="15.75" customHeight="1">
      <c r="A27" s="38" t="s">
        <v>13</v>
      </c>
      <c r="B27" s="44">
        <f aca="true" t="shared" si="14" ref="B27:L27">(B8/B$40)*100000</f>
        <v>5.391307268277637</v>
      </c>
      <c r="C27" s="44">
        <f t="shared" si="14"/>
        <v>5.0263665707286265</v>
      </c>
      <c r="D27" s="44">
        <f t="shared" si="14"/>
        <v>4.447708976469892</v>
      </c>
      <c r="E27" s="44">
        <f t="shared" si="14"/>
        <v>5.375635316900102</v>
      </c>
      <c r="F27" s="44">
        <f t="shared" si="14"/>
        <v>4.806356532997956</v>
      </c>
      <c r="G27" s="44">
        <f t="shared" si="14"/>
        <v>4.871437761137169</v>
      </c>
      <c r="H27" s="44">
        <f t="shared" si="14"/>
        <v>4.655882872819821</v>
      </c>
      <c r="I27" s="44">
        <f t="shared" si="14"/>
        <v>3.6240308262505248</v>
      </c>
      <c r="J27" s="45">
        <f t="shared" si="14"/>
        <v>3.6357569423768883</v>
      </c>
      <c r="K27" s="45">
        <f t="shared" si="14"/>
        <v>4.791883274555583</v>
      </c>
      <c r="L27" s="13">
        <f t="shared" si="14"/>
        <v>5.202382691272603</v>
      </c>
      <c r="M27" s="13">
        <f t="shared" si="5"/>
        <v>5.076959567569968</v>
      </c>
      <c r="N27" s="13">
        <f t="shared" si="5"/>
        <v>5.8779972361578094</v>
      </c>
      <c r="O27" s="13">
        <f t="shared" si="6"/>
        <v>7.3557280409257215</v>
      </c>
      <c r="P27" s="13">
        <f t="shared" si="6"/>
        <v>7.14993060361473</v>
      </c>
      <c r="Q27" s="13">
        <f t="shared" si="9"/>
        <v>1.2719333674569206</v>
      </c>
      <c r="R27" s="65">
        <f t="shared" si="10"/>
        <v>0.21638890192611387</v>
      </c>
      <c r="S27" s="13">
        <f t="shared" si="11"/>
        <v>1.7586233353370933</v>
      </c>
      <c r="T27" s="66">
        <f t="shared" si="7"/>
        <v>0.326196087113195</v>
      </c>
    </row>
    <row r="28" spans="1:20" ht="15.75" customHeight="1">
      <c r="A28" s="38" t="s">
        <v>3</v>
      </c>
      <c r="B28" s="44">
        <f aca="true" t="shared" si="15" ref="B28:L28">(B9/B$40)*100000</f>
        <v>8.440489247877284</v>
      </c>
      <c r="C28" s="44">
        <f t="shared" si="15"/>
        <v>10.140148212252534</v>
      </c>
      <c r="D28" s="44">
        <f t="shared" si="15"/>
        <v>11.52949802638312</v>
      </c>
      <c r="E28" s="44">
        <f t="shared" si="15"/>
        <v>11.263235902076403</v>
      </c>
      <c r="F28" s="44">
        <f t="shared" si="15"/>
        <v>11.552120088082807</v>
      </c>
      <c r="G28" s="44">
        <f t="shared" si="15"/>
        <v>12.44922983401721</v>
      </c>
      <c r="H28" s="44">
        <f t="shared" si="15"/>
        <v>12.937586035977201</v>
      </c>
      <c r="I28" s="44">
        <f t="shared" si="15"/>
        <v>15.514109492151125</v>
      </c>
      <c r="J28" s="45">
        <f t="shared" si="15"/>
        <v>15.027795361824472</v>
      </c>
      <c r="K28" s="45">
        <f t="shared" si="15"/>
        <v>14.5367215303745</v>
      </c>
      <c r="L28" s="13">
        <f t="shared" si="15"/>
        <v>15.60714807381781</v>
      </c>
      <c r="M28" s="13">
        <f t="shared" si="5"/>
        <v>14.51693126352038</v>
      </c>
      <c r="N28" s="13">
        <f t="shared" si="5"/>
        <v>15.819307997981754</v>
      </c>
      <c r="O28" s="13">
        <f t="shared" si="6"/>
        <v>12.582166385793997</v>
      </c>
      <c r="P28" s="13">
        <f t="shared" si="6"/>
        <v>14.758680283397249</v>
      </c>
      <c r="Q28" s="13">
        <f t="shared" si="9"/>
        <v>-1.0606277145845056</v>
      </c>
      <c r="R28" s="64">
        <f t="shared" si="10"/>
        <v>-0.06704640397164159</v>
      </c>
      <c r="S28" s="13">
        <f t="shared" si="11"/>
        <v>6.318191035519964</v>
      </c>
      <c r="T28" s="66">
        <f t="shared" si="7"/>
        <v>0.7485574413958218</v>
      </c>
    </row>
    <row r="29" spans="1:20" ht="15.75" customHeight="1">
      <c r="A29" s="38" t="s">
        <v>11</v>
      </c>
      <c r="B29" s="44">
        <f aca="true" t="shared" si="16" ref="B29:L29">(B10/B$40)*100000</f>
        <v>60.851066462445125</v>
      </c>
      <c r="C29" s="44">
        <f t="shared" si="16"/>
        <v>65.34276541947214</v>
      </c>
      <c r="D29" s="44">
        <f t="shared" si="16"/>
        <v>69.34971472049172</v>
      </c>
      <c r="E29" s="44">
        <f t="shared" si="16"/>
        <v>66.08618337998617</v>
      </c>
      <c r="F29" s="44">
        <f t="shared" si="16"/>
        <v>64.2533978621832</v>
      </c>
      <c r="G29" s="44">
        <f t="shared" si="16"/>
        <v>61.038698784846915</v>
      </c>
      <c r="H29" s="44">
        <f t="shared" si="16"/>
        <v>61.7213499423371</v>
      </c>
      <c r="I29" s="44">
        <f t="shared" si="16"/>
        <v>62.30075465352026</v>
      </c>
      <c r="J29" s="45">
        <f t="shared" si="16"/>
        <v>51.34496748623361</v>
      </c>
      <c r="K29" s="45">
        <f t="shared" si="16"/>
        <v>49.24767432589477</v>
      </c>
      <c r="L29" s="13">
        <f t="shared" si="16"/>
        <v>39.097906841333334</v>
      </c>
      <c r="M29" s="13">
        <f t="shared" si="5"/>
        <v>42.043571418938804</v>
      </c>
      <c r="N29" s="13">
        <f t="shared" si="5"/>
        <v>43.43406011415939</v>
      </c>
      <c r="O29" s="13">
        <f t="shared" si="6"/>
        <v>39.953217569659714</v>
      </c>
      <c r="P29" s="13">
        <f t="shared" si="6"/>
        <v>39.229031012346056</v>
      </c>
      <c r="Q29" s="13">
        <f t="shared" si="9"/>
        <v>-4.205029101813331</v>
      </c>
      <c r="R29" s="64">
        <f t="shared" si="10"/>
        <v>-0.09681409222994795</v>
      </c>
      <c r="S29" s="13">
        <f t="shared" si="11"/>
        <v>-21.62203545009907</v>
      </c>
      <c r="T29" s="42">
        <f t="shared" si="7"/>
        <v>-0.35532714062527293</v>
      </c>
    </row>
    <row r="30" spans="1:20" ht="15.75" customHeight="1">
      <c r="A30" s="38" t="s">
        <v>8</v>
      </c>
      <c r="B30" s="44">
        <f aca="true" t="shared" si="17" ref="B30:L30">(B11/B$40)*100000</f>
        <v>6.982184822851365</v>
      </c>
      <c r="C30" s="44">
        <f t="shared" si="17"/>
        <v>9.52824271668557</v>
      </c>
      <c r="D30" s="44">
        <f t="shared" si="17"/>
        <v>9.240871077325796</v>
      </c>
      <c r="E30" s="44">
        <f t="shared" si="17"/>
        <v>13.311096975181202</v>
      </c>
      <c r="F30" s="44">
        <f t="shared" si="17"/>
        <v>14.33474755455531</v>
      </c>
      <c r="G30" s="44">
        <f t="shared" si="17"/>
        <v>13.2819542376304</v>
      </c>
      <c r="H30" s="44">
        <f t="shared" si="17"/>
        <v>16.068976286723277</v>
      </c>
      <c r="I30" s="44">
        <f t="shared" si="17"/>
        <v>16.857851259187836</v>
      </c>
      <c r="J30" s="45">
        <f t="shared" si="17"/>
        <v>16.239714342616768</v>
      </c>
      <c r="K30" s="45">
        <f t="shared" si="17"/>
        <v>14.254846043635936</v>
      </c>
      <c r="L30" s="13">
        <f t="shared" si="17"/>
        <v>12.365663473871033</v>
      </c>
      <c r="M30" s="13">
        <f t="shared" si="5"/>
        <v>14.199621290547258</v>
      </c>
      <c r="N30" s="13">
        <f t="shared" si="5"/>
        <v>15.385361893298965</v>
      </c>
      <c r="O30" s="13">
        <f t="shared" si="6"/>
        <v>14.517884291300769</v>
      </c>
      <c r="P30" s="13">
        <f t="shared" si="6"/>
        <v>16.670426434096374</v>
      </c>
      <c r="Q30" s="13">
        <f t="shared" si="9"/>
        <v>1.2850645407974088</v>
      </c>
      <c r="R30" s="65">
        <f t="shared" si="10"/>
        <v>0.08352514225597213</v>
      </c>
      <c r="S30" s="13">
        <f t="shared" si="11"/>
        <v>9.688241611245008</v>
      </c>
      <c r="T30" s="43">
        <f t="shared" si="7"/>
        <v>1.3875659062385792</v>
      </c>
    </row>
    <row r="31" spans="1:20" ht="15.75" customHeight="1">
      <c r="A31" s="38" t="s">
        <v>9</v>
      </c>
      <c r="B31" s="44">
        <f aca="true" t="shared" si="18" ref="B31:L31">(B12/B$40)*100000</f>
        <v>7.026375866033969</v>
      </c>
      <c r="C31" s="44">
        <f t="shared" si="18"/>
        <v>7.998478977768162</v>
      </c>
      <c r="D31" s="44">
        <f t="shared" si="18"/>
        <v>8.463601547457271</v>
      </c>
      <c r="E31" s="44">
        <f t="shared" si="18"/>
        <v>8.063452975350152</v>
      </c>
      <c r="F31" s="44">
        <f t="shared" si="18"/>
        <v>8.727331599391027</v>
      </c>
      <c r="G31" s="44">
        <f t="shared" si="18"/>
        <v>7.452883412338061</v>
      </c>
      <c r="H31" s="44">
        <f t="shared" si="18"/>
        <v>6.7572105410836345</v>
      </c>
      <c r="I31" s="44">
        <f t="shared" si="18"/>
        <v>7.655256127360659</v>
      </c>
      <c r="J31" s="45">
        <f t="shared" si="18"/>
        <v>9.008597757222734</v>
      </c>
      <c r="K31" s="45">
        <f t="shared" si="18"/>
        <v>8.899211795603227</v>
      </c>
      <c r="L31" s="13">
        <f t="shared" si="18"/>
        <v>8.403848962824974</v>
      </c>
      <c r="M31" s="13">
        <f t="shared" si="5"/>
        <v>9.558962935815332</v>
      </c>
      <c r="N31" s="13">
        <f t="shared" si="5"/>
        <v>9.901861115943692</v>
      </c>
      <c r="O31" s="13">
        <f t="shared" si="6"/>
        <v>9.097874155881815</v>
      </c>
      <c r="P31" s="13">
        <f t="shared" si="6"/>
        <v>11.164597520082893</v>
      </c>
      <c r="Q31" s="13">
        <f t="shared" si="9"/>
        <v>1.2627364041392006</v>
      </c>
      <c r="R31" s="65">
        <f t="shared" si="10"/>
        <v>0.1275251580842695</v>
      </c>
      <c r="S31" s="13">
        <f t="shared" si="11"/>
        <v>4.138221654048924</v>
      </c>
      <c r="T31" s="43">
        <f t="shared" si="7"/>
        <v>0.5889553495214226</v>
      </c>
    </row>
    <row r="32" spans="1:20" ht="15.75" customHeight="1">
      <c r="A32" s="38" t="s">
        <v>10</v>
      </c>
      <c r="B32" s="44">
        <f aca="true" t="shared" si="19" ref="B32:L32">(B13/B$40)*100000</f>
        <v>14.494662163893972</v>
      </c>
      <c r="C32" s="44">
        <f t="shared" si="19"/>
        <v>15.341344924571722</v>
      </c>
      <c r="D32" s="44">
        <f t="shared" si="19"/>
        <v>16.58174997052853</v>
      </c>
      <c r="E32" s="44">
        <f t="shared" si="19"/>
        <v>16.809526308401907</v>
      </c>
      <c r="F32" s="44">
        <f t="shared" si="19"/>
        <v>14.714196754528832</v>
      </c>
      <c r="G32" s="44">
        <f t="shared" si="19"/>
        <v>15.780127448469973</v>
      </c>
      <c r="H32" s="44">
        <f t="shared" si="19"/>
        <v>16.068976286723277</v>
      </c>
      <c r="I32" s="44">
        <f t="shared" si="19"/>
        <v>15.595548387123046</v>
      </c>
      <c r="J32" s="45">
        <f t="shared" si="19"/>
        <v>14.462233170788066</v>
      </c>
      <c r="K32" s="45">
        <f t="shared" si="19"/>
        <v>13.610559216804932</v>
      </c>
      <c r="L32" s="13">
        <f t="shared" si="19"/>
        <v>16.04734968615626</v>
      </c>
      <c r="M32" s="13">
        <f t="shared" si="5"/>
        <v>14.992896222980063</v>
      </c>
      <c r="N32" s="13">
        <f t="shared" si="5"/>
        <v>15.188113663897697</v>
      </c>
      <c r="O32" s="13">
        <f t="shared" si="6"/>
        <v>14.982456588622393</v>
      </c>
      <c r="P32" s="13">
        <f t="shared" si="6"/>
        <v>14.261626284215476</v>
      </c>
      <c r="Q32" s="13">
        <f t="shared" si="9"/>
        <v>-0.9264873796822215</v>
      </c>
      <c r="R32" s="64">
        <f t="shared" si="10"/>
        <v>-0.06100081946874624</v>
      </c>
      <c r="S32" s="13">
        <f t="shared" si="11"/>
        <v>-0.23303587967849637</v>
      </c>
      <c r="T32" s="67">
        <f t="shared" si="7"/>
        <v>-0.016077358481592342</v>
      </c>
    </row>
    <row r="33" spans="1:20" ht="15.75" customHeight="1">
      <c r="A33" s="38" t="s">
        <v>4</v>
      </c>
      <c r="B33" s="44">
        <f aca="true" t="shared" si="20" ref="B33:L33">(B14/B$40)*100000</f>
        <v>4.286531188712547</v>
      </c>
      <c r="C33" s="44">
        <f t="shared" si="20"/>
        <v>5.288611783114468</v>
      </c>
      <c r="D33" s="44">
        <f t="shared" si="20"/>
        <v>6.1317929578516965</v>
      </c>
      <c r="E33" s="44">
        <f t="shared" si="20"/>
        <v>6.911531121728701</v>
      </c>
      <c r="F33" s="44">
        <f t="shared" si="20"/>
        <v>6.745763555084851</v>
      </c>
      <c r="G33" s="44">
        <f t="shared" si="20"/>
        <v>8.035790494867296</v>
      </c>
      <c r="H33" s="44">
        <f t="shared" si="20"/>
        <v>7.169235574076538</v>
      </c>
      <c r="I33" s="44">
        <f t="shared" si="20"/>
        <v>7.2480616525010495</v>
      </c>
      <c r="J33" s="45">
        <f t="shared" si="20"/>
        <v>6.786746292436858</v>
      </c>
      <c r="K33" s="45">
        <f t="shared" si="20"/>
        <v>6.805279608402466</v>
      </c>
      <c r="L33" s="13">
        <f t="shared" si="20"/>
        <v>5.162364362878198</v>
      </c>
      <c r="M33" s="13">
        <f t="shared" si="5"/>
        <v>5.909898246624417</v>
      </c>
      <c r="N33" s="13">
        <f t="shared" si="5"/>
        <v>6.706439799643139</v>
      </c>
      <c r="O33" s="13">
        <f t="shared" si="6"/>
        <v>6.078154223291254</v>
      </c>
      <c r="P33" s="13">
        <f t="shared" si="6"/>
        <v>6.270527374293132</v>
      </c>
      <c r="Q33" s="13">
        <f t="shared" si="9"/>
        <v>-0.43591242535000685</v>
      </c>
      <c r="R33" s="64">
        <f t="shared" si="10"/>
        <v>-0.06499908123729113</v>
      </c>
      <c r="S33" s="13">
        <f t="shared" si="11"/>
        <v>1.983996185580585</v>
      </c>
      <c r="T33" s="43">
        <f t="shared" si="7"/>
        <v>0.46284422024151306</v>
      </c>
    </row>
    <row r="34" spans="1:20" ht="15.75" customHeight="1">
      <c r="A34" s="38" t="s">
        <v>16</v>
      </c>
      <c r="B34" s="44">
        <f aca="true" t="shared" si="21" ref="B34:L34">(B15/B$40)*100000</f>
        <v>4.81682370690379</v>
      </c>
      <c r="C34" s="44">
        <f t="shared" si="21"/>
        <v>5.550856995500309</v>
      </c>
      <c r="D34" s="44">
        <f t="shared" si="21"/>
        <v>6.86588084717197</v>
      </c>
      <c r="E34" s="44">
        <f t="shared" si="21"/>
        <v>6.484893398165202</v>
      </c>
      <c r="F34" s="44">
        <f t="shared" si="21"/>
        <v>5.8182210662606835</v>
      </c>
      <c r="G34" s="44">
        <f t="shared" si="21"/>
        <v>8.285607815951252</v>
      </c>
      <c r="H34" s="44">
        <f t="shared" si="21"/>
        <v>4.9030978926155635</v>
      </c>
      <c r="I34" s="44">
        <f t="shared" si="21"/>
        <v>5.619283753062612</v>
      </c>
      <c r="J34" s="45">
        <f t="shared" si="21"/>
        <v>4.120524534693807</v>
      </c>
      <c r="K34" s="45">
        <f t="shared" si="21"/>
        <v>5.1140266879710845</v>
      </c>
      <c r="L34" s="13">
        <f t="shared" si="21"/>
        <v>7.403390752964858</v>
      </c>
      <c r="M34" s="13">
        <f t="shared" si="5"/>
        <v>6.465190699327382</v>
      </c>
      <c r="N34" s="13">
        <f t="shared" si="5"/>
        <v>6.114695111439333</v>
      </c>
      <c r="O34" s="13">
        <f t="shared" si="6"/>
        <v>5.265152702978411</v>
      </c>
      <c r="P34" s="13">
        <f t="shared" si="6"/>
        <v>6.117587682237201</v>
      </c>
      <c r="Q34" s="13">
        <f t="shared" si="9"/>
        <v>0.0028925707978686432</v>
      </c>
      <c r="R34" s="73">
        <f t="shared" si="10"/>
        <v>0.0004730523346057337</v>
      </c>
      <c r="S34" s="13">
        <f t="shared" si="11"/>
        <v>1.3007639753334113</v>
      </c>
      <c r="T34" s="43">
        <f t="shared" si="7"/>
        <v>0.27004600012017677</v>
      </c>
    </row>
    <row r="35" spans="1:20" ht="15.75" customHeight="1">
      <c r="A35" s="38" t="s">
        <v>17</v>
      </c>
      <c r="B35" s="44">
        <f aca="true" t="shared" si="22" ref="B35:L35">(B16/B$40)*100000</f>
        <v>4.198149102347339</v>
      </c>
      <c r="C35" s="44">
        <f t="shared" si="22"/>
        <v>4.064800791980542</v>
      </c>
      <c r="D35" s="44">
        <f t="shared" si="22"/>
        <v>5.699976552369182</v>
      </c>
      <c r="E35" s="44">
        <f t="shared" si="22"/>
        <v>6.356902081096152</v>
      </c>
      <c r="F35" s="44">
        <f t="shared" si="22"/>
        <v>7.673306043909019</v>
      </c>
      <c r="G35" s="44">
        <f t="shared" si="22"/>
        <v>7.994154274686635</v>
      </c>
      <c r="H35" s="44">
        <f t="shared" si="22"/>
        <v>7.787273123565895</v>
      </c>
      <c r="I35" s="44">
        <f t="shared" si="22"/>
        <v>7.9810117072483475</v>
      </c>
      <c r="J35" s="45">
        <f t="shared" si="22"/>
        <v>7.796678776430438</v>
      </c>
      <c r="K35" s="45">
        <f t="shared" si="22"/>
        <v>7.852245702002846</v>
      </c>
      <c r="L35" s="13">
        <f t="shared" si="22"/>
        <v>6.0427675875551</v>
      </c>
      <c r="M35" s="13">
        <f t="shared" si="5"/>
        <v>8.488041777031041</v>
      </c>
      <c r="N35" s="13">
        <f t="shared" si="5"/>
        <v>6.982587320804916</v>
      </c>
      <c r="O35" s="13">
        <f t="shared" si="6"/>
        <v>6.11686858140139</v>
      </c>
      <c r="P35" s="13">
        <f t="shared" si="6"/>
        <v>6.576406758404992</v>
      </c>
      <c r="Q35" s="13">
        <f t="shared" si="9"/>
        <v>-0.40618056239992395</v>
      </c>
      <c r="R35" s="64">
        <f t="shared" si="10"/>
        <v>-0.058170495224555474</v>
      </c>
      <c r="S35" s="13">
        <f t="shared" si="11"/>
        <v>2.3782576560576523</v>
      </c>
      <c r="T35" s="43">
        <f t="shared" si="7"/>
        <v>0.5665014743587552</v>
      </c>
    </row>
    <row r="36" spans="1:20" ht="15.75" customHeight="1">
      <c r="A36" s="38" t="s">
        <v>15</v>
      </c>
      <c r="B36" s="44">
        <f aca="true" t="shared" si="23" ref="B36:L36">(B17/B$40)*100000</f>
        <v>22.31647680721481</v>
      </c>
      <c r="C36" s="44">
        <f t="shared" si="23"/>
        <v>23.995436933304486</v>
      </c>
      <c r="D36" s="44">
        <f t="shared" si="23"/>
        <v>25.304441361275313</v>
      </c>
      <c r="E36" s="44">
        <f t="shared" si="23"/>
        <v>26.40887508858066</v>
      </c>
      <c r="F36" s="44">
        <f t="shared" si="23"/>
        <v>27.86843568694429</v>
      </c>
      <c r="G36" s="44">
        <f t="shared" si="23"/>
        <v>28.27099350266784</v>
      </c>
      <c r="H36" s="44">
        <f t="shared" si="23"/>
        <v>26.41080461484518</v>
      </c>
      <c r="I36" s="44">
        <f t="shared" si="23"/>
        <v>25.246057441295793</v>
      </c>
      <c r="J36" s="45">
        <f t="shared" si="23"/>
        <v>26.702614876790257</v>
      </c>
      <c r="K36" s="45">
        <f t="shared" si="23"/>
        <v>28.107012820502497</v>
      </c>
      <c r="L36" s="13">
        <f t="shared" si="23"/>
        <v>25.931876799574205</v>
      </c>
      <c r="M36" s="13">
        <f t="shared" si="5"/>
        <v>24.591522905417037</v>
      </c>
      <c r="N36" s="13">
        <f t="shared" si="5"/>
        <v>25.878967697446466</v>
      </c>
      <c r="O36" s="13">
        <f t="shared" si="6"/>
        <v>25.861191217570433</v>
      </c>
      <c r="P36" s="13">
        <f t="shared" si="6"/>
        <v>24.661525344018717</v>
      </c>
      <c r="Q36" s="13">
        <f t="shared" si="9"/>
        <v>-1.2174423534277494</v>
      </c>
      <c r="R36" s="64">
        <f t="shared" si="10"/>
        <v>-0.047043698483687085</v>
      </c>
      <c r="S36" s="13">
        <f t="shared" si="11"/>
        <v>2.3450485368039082</v>
      </c>
      <c r="T36" s="43">
        <f t="shared" si="7"/>
        <v>0.10508148562436904</v>
      </c>
    </row>
    <row r="37" spans="1:20" ht="15.75" customHeight="1">
      <c r="A37" s="19" t="s">
        <v>5</v>
      </c>
      <c r="B37" s="3">
        <f aca="true" t="shared" si="24" ref="B37:L37">(B18/B$40)*100000</f>
        <v>64.47473200341862</v>
      </c>
      <c r="C37" s="3">
        <f t="shared" si="24"/>
        <v>62.85143590180665</v>
      </c>
      <c r="D37" s="3">
        <f t="shared" si="24"/>
        <v>66.97472449033789</v>
      </c>
      <c r="E37" s="3">
        <f t="shared" si="24"/>
        <v>64.03832230688137</v>
      </c>
      <c r="F37" s="3">
        <f t="shared" si="24"/>
        <v>64.33771990662177</v>
      </c>
      <c r="G37" s="3">
        <f t="shared" si="24"/>
        <v>60.62233658304032</v>
      </c>
      <c r="H37" s="3">
        <f t="shared" si="24"/>
        <v>62.83381753141794</v>
      </c>
      <c r="I37" s="3">
        <f t="shared" si="24"/>
        <v>61.56780459877296</v>
      </c>
      <c r="J37" s="13">
        <f t="shared" si="24"/>
        <v>65.60521416022296</v>
      </c>
      <c r="K37" s="13">
        <f t="shared" si="24"/>
        <v>65.87832804347003</v>
      </c>
      <c r="L37" s="13">
        <f t="shared" si="24"/>
        <v>67.99113994209347</v>
      </c>
      <c r="M37" s="13">
        <f t="shared" si="5"/>
        <v>67.11105928381552</v>
      </c>
      <c r="N37" s="13">
        <f t="shared" si="5"/>
        <v>65.48641216122124</v>
      </c>
      <c r="O37" s="13">
        <f t="shared" si="6"/>
        <v>61.865544259996334</v>
      </c>
      <c r="P37" s="13">
        <f t="shared" si="6"/>
        <v>58.23178775029536</v>
      </c>
      <c r="Q37" s="13">
        <f t="shared" si="9"/>
        <v>-7.254624410925878</v>
      </c>
      <c r="R37" s="64">
        <f t="shared" si="10"/>
        <v>-0.11078060580056961</v>
      </c>
      <c r="S37" s="13">
        <f t="shared" si="11"/>
        <v>-6.242944253123262</v>
      </c>
      <c r="T37" s="69">
        <f t="shared" si="7"/>
        <v>-0.09682776584154308</v>
      </c>
    </row>
    <row r="38" spans="1:20" ht="20.25" customHeight="1" thickBot="1">
      <c r="A38" s="24" t="s">
        <v>14</v>
      </c>
      <c r="B38" s="17">
        <f aca="true" t="shared" si="25" ref="B38:L38">(B19/B$40)*100000</f>
        <v>599.6282649447479</v>
      </c>
      <c r="C38" s="17">
        <f t="shared" si="25"/>
        <v>602.0713001024942</v>
      </c>
      <c r="D38" s="17">
        <f t="shared" si="25"/>
        <v>598.0225399527334</v>
      </c>
      <c r="E38" s="17">
        <f t="shared" si="25"/>
        <v>595.927572273497</v>
      </c>
      <c r="F38" s="17">
        <f t="shared" si="25"/>
        <v>595.9460490695274</v>
      </c>
      <c r="G38" s="17">
        <f t="shared" si="25"/>
        <v>602.4761060141437</v>
      </c>
      <c r="H38" s="17">
        <f t="shared" si="25"/>
        <v>571.5611257677572</v>
      </c>
      <c r="I38" s="17">
        <f t="shared" si="25"/>
        <v>572.5561511000969</v>
      </c>
      <c r="J38" s="18">
        <f t="shared" si="25"/>
        <v>571.1774156474091</v>
      </c>
      <c r="K38" s="18">
        <f t="shared" si="25"/>
        <v>585.93860107612</v>
      </c>
      <c r="L38" s="18">
        <f t="shared" si="25"/>
        <v>589.7100872199468</v>
      </c>
      <c r="M38" s="18">
        <f t="shared" si="5"/>
        <v>597.4946791083906</v>
      </c>
      <c r="N38" s="18">
        <f t="shared" si="5"/>
        <v>601.6465493197501</v>
      </c>
      <c r="O38" s="18">
        <f t="shared" si="5"/>
        <v>579.4377978343962</v>
      </c>
      <c r="P38" s="18">
        <f>(P19/P$40)*100000</f>
        <v>598.8735991680081</v>
      </c>
      <c r="Q38" s="14">
        <f>P38-N38</f>
        <v>-2.772950151741952</v>
      </c>
      <c r="R38" s="68">
        <f>Q38/N38</f>
        <v>-0.004608935520160766</v>
      </c>
      <c r="S38" s="14">
        <f>P38-B38</f>
        <v>-0.7546657767397846</v>
      </c>
      <c r="T38" s="70">
        <f t="shared" si="7"/>
        <v>-0.001258556043566963</v>
      </c>
    </row>
    <row r="39" spans="1:20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4.25">
      <c r="A40" s="47" t="s">
        <v>20</v>
      </c>
      <c r="B40" s="48">
        <v>2262902</v>
      </c>
      <c r="C40" s="48">
        <v>2287935</v>
      </c>
      <c r="D40" s="48">
        <v>2315799</v>
      </c>
      <c r="E40" s="48">
        <v>2343909</v>
      </c>
      <c r="F40" s="48">
        <v>2371859</v>
      </c>
      <c r="G40" s="48">
        <v>2401755</v>
      </c>
      <c r="H40" s="48">
        <v>2427037</v>
      </c>
      <c r="I40" s="48">
        <v>2455829</v>
      </c>
      <c r="J40" s="48">
        <v>2475413</v>
      </c>
      <c r="K40" s="48">
        <v>2483366</v>
      </c>
      <c r="L40" s="48">
        <v>2498855</v>
      </c>
      <c r="M40" s="62">
        <v>2521194</v>
      </c>
      <c r="N40" s="62">
        <v>2534877</v>
      </c>
      <c r="O40" s="62">
        <v>2583021</v>
      </c>
      <c r="P40" s="62">
        <v>2615410</v>
      </c>
      <c r="Q40" s="49"/>
      <c r="R40" s="49"/>
      <c r="S40" s="49"/>
      <c r="T40" s="49"/>
    </row>
    <row r="41" spans="1:20" ht="23.25" customHeight="1">
      <c r="A41" s="47" t="s">
        <v>28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7.25" customHeight="1">
      <c r="A42" s="47" t="s">
        <v>25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16.5" customHeight="1">
      <c r="A43" s="51" t="s">
        <v>33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6.5" customHeight="1">
      <c r="A44" s="51" t="s">
        <v>34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7.25" customHeight="1">
      <c r="A45" s="52" t="s">
        <v>27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7" ht="12">
      <c r="A47" s="1"/>
    </row>
    <row r="48" spans="1:16" ht="12">
      <c r="A48" s="1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">
      <c r="A49" s="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">
      <c r="A50" s="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</sheetData>
  <sheetProtection/>
  <mergeCells count="6">
    <mergeCell ref="Q21:R21"/>
    <mergeCell ref="S21:T21"/>
    <mergeCell ref="Q2:R2"/>
    <mergeCell ref="S2:T2"/>
    <mergeCell ref="Q20:R20"/>
    <mergeCell ref="S20:T20"/>
  </mergeCells>
  <printOptions gridLines="1"/>
  <pageMargins left="0.98" right="0.43" top="0.72" bottom="0.92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Mittan</dc:creator>
  <cp:keywords/>
  <dc:description/>
  <cp:lastModifiedBy>Llau, Anthony</cp:lastModifiedBy>
  <cp:lastPrinted>2014-03-20T19:05:49Z</cp:lastPrinted>
  <dcterms:created xsi:type="dcterms:W3CDTF">2001-06-06T12:55:01Z</dcterms:created>
  <dcterms:modified xsi:type="dcterms:W3CDTF">2016-01-11T20:09:29Z</dcterms:modified>
  <cp:category/>
  <cp:version/>
  <cp:contentType/>
  <cp:contentStatus/>
</cp:coreProperties>
</file>