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jury Update Corrections\Hospialization\"/>
    </mc:Choice>
  </mc:AlternateContent>
  <xr:revisionPtr revIDLastSave="0" documentId="13_ncr:1_{79EE184D-8E84-4BB5-ACE5-987A50EB7606}" xr6:coauthVersionLast="40" xr6:coauthVersionMax="43" xr10:uidLastSave="{00000000-0000-0000-0000-000000000000}"/>
  <bookViews>
    <workbookView xWindow="-120" yWindow="-120" windowWidth="29040" windowHeight="15840" tabRatio="870" activeTab="1" xr2:uid="{00000000-000D-0000-FFFF-FFFF00000000}"/>
  </bookViews>
  <sheets>
    <sheet name="Hosp Intent Trends_All Ages" sheetId="13" r:id="rId1"/>
    <sheet name="Hosp Mechanism Trends_All Ages" sheetId="9" r:id="rId2"/>
    <sheet name="ESRI_MAPINFO_SHEET" sheetId="14" state="veryHidden" r:id="rId3"/>
  </sheets>
  <definedNames>
    <definedName name="_xlnm.Print_Area" localSheetId="0">'Hosp Intent Trends_All Ages'!$A$1:$W$22</definedName>
    <definedName name="_xlnm.Print_Area" localSheetId="1">'Hosp Mechanism Trends_All Ages'!$A$1:$W$45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13" l="1"/>
  <c r="U7" i="13"/>
  <c r="T5" i="13"/>
  <c r="U5" i="13" s="1"/>
  <c r="T6" i="13"/>
  <c r="T7" i="13"/>
  <c r="T4" i="13"/>
  <c r="U4" i="13" s="1"/>
  <c r="T5" i="9"/>
  <c r="U5" i="9" s="1"/>
  <c r="T6" i="9"/>
  <c r="U6" i="9" s="1"/>
  <c r="T7" i="9"/>
  <c r="U7" i="9" s="1"/>
  <c r="T8" i="9"/>
  <c r="U8" i="9" s="1"/>
  <c r="T9" i="9"/>
  <c r="U9" i="9" s="1"/>
  <c r="T10" i="9"/>
  <c r="U10" i="9" s="1"/>
  <c r="T11" i="9"/>
  <c r="U11" i="9" s="1"/>
  <c r="T12" i="9"/>
  <c r="U12" i="9" s="1"/>
  <c r="T13" i="9"/>
  <c r="U13" i="9" s="1"/>
  <c r="T14" i="9"/>
  <c r="U14" i="9" s="1"/>
  <c r="T15" i="9"/>
  <c r="U15" i="9" s="1"/>
  <c r="T17" i="9"/>
  <c r="U17" i="9" s="1"/>
  <c r="T18" i="9"/>
  <c r="U18" i="9" s="1"/>
  <c r="T4" i="9"/>
  <c r="U4" i="9" s="1"/>
  <c r="V5" i="9" l="1"/>
  <c r="W5" i="9" s="1"/>
  <c r="V6" i="9"/>
  <c r="W6" i="9" s="1"/>
  <c r="V7" i="9"/>
  <c r="W7" i="9" s="1"/>
  <c r="V8" i="9"/>
  <c r="W8" i="9" s="1"/>
  <c r="V9" i="9"/>
  <c r="W9" i="9" s="1"/>
  <c r="V10" i="9"/>
  <c r="W10" i="9" s="1"/>
  <c r="V11" i="9"/>
  <c r="W11" i="9" s="1"/>
  <c r="V12" i="9"/>
  <c r="W12" i="9" s="1"/>
  <c r="V13" i="9"/>
  <c r="W13" i="9" s="1"/>
  <c r="V14" i="9"/>
  <c r="W14" i="9" s="1"/>
  <c r="V15" i="9"/>
  <c r="W15" i="9" s="1"/>
  <c r="V16" i="9"/>
  <c r="W16" i="9" s="1"/>
  <c r="V17" i="9"/>
  <c r="W17" i="9" s="1"/>
  <c r="V18" i="9"/>
  <c r="W18" i="9" s="1"/>
  <c r="V4" i="9"/>
  <c r="V5" i="13"/>
  <c r="W5" i="13" s="1"/>
  <c r="V6" i="13"/>
  <c r="W6" i="13" s="1"/>
  <c r="V7" i="13"/>
  <c r="W7" i="13" s="1"/>
  <c r="V4" i="13"/>
  <c r="S24" i="9" l="1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Q24" i="9"/>
  <c r="Q25" i="9"/>
  <c r="Q26" i="9"/>
  <c r="Q27" i="9"/>
  <c r="Q28" i="9"/>
  <c r="Q29" i="9"/>
  <c r="Q30" i="9"/>
  <c r="Q31" i="9"/>
  <c r="Q32" i="9"/>
  <c r="Q33" i="9"/>
  <c r="Q34" i="9"/>
  <c r="Q36" i="9"/>
  <c r="Q37" i="9"/>
  <c r="Q23" i="9"/>
  <c r="R23" i="9"/>
  <c r="S23" i="9"/>
  <c r="S13" i="13"/>
  <c r="S14" i="13"/>
  <c r="T14" i="13" s="1"/>
  <c r="U14" i="13" s="1"/>
  <c r="S15" i="13"/>
  <c r="T15" i="13" s="1"/>
  <c r="U15" i="13" s="1"/>
  <c r="R13" i="13"/>
  <c r="R14" i="13"/>
  <c r="R15" i="13"/>
  <c r="Q13" i="13"/>
  <c r="Q14" i="13"/>
  <c r="Q15" i="13"/>
  <c r="Q12" i="13"/>
  <c r="R12" i="13"/>
  <c r="S12" i="13"/>
  <c r="T13" i="13" l="1"/>
  <c r="U13" i="13" s="1"/>
  <c r="T12" i="13"/>
  <c r="U12" i="13" s="1"/>
  <c r="T31" i="9"/>
  <c r="U31" i="9" s="1"/>
  <c r="T34" i="9"/>
  <c r="U34" i="9" s="1"/>
  <c r="T30" i="9"/>
  <c r="U30" i="9" s="1"/>
  <c r="T26" i="9"/>
  <c r="U26" i="9" s="1"/>
  <c r="T37" i="9"/>
  <c r="U37" i="9" s="1"/>
  <c r="T33" i="9"/>
  <c r="U33" i="9" s="1"/>
  <c r="T29" i="9"/>
  <c r="U29" i="9" s="1"/>
  <c r="T25" i="9"/>
  <c r="U25" i="9" s="1"/>
  <c r="T27" i="9"/>
  <c r="U27" i="9" s="1"/>
  <c r="T23" i="9"/>
  <c r="U23" i="9" s="1"/>
  <c r="T36" i="9"/>
  <c r="U36" i="9" s="1"/>
  <c r="T32" i="9"/>
  <c r="U32" i="9" s="1"/>
  <c r="T28" i="9"/>
  <c r="U28" i="9" s="1"/>
  <c r="T24" i="9"/>
  <c r="U24" i="9" s="1"/>
  <c r="R19" i="9"/>
  <c r="R38" i="9" s="1"/>
  <c r="S19" i="9"/>
  <c r="Q19" i="9"/>
  <c r="Q38" i="9" s="1"/>
  <c r="Q8" i="13"/>
  <c r="Q16" i="13" s="1"/>
  <c r="R8" i="13"/>
  <c r="R16" i="13" s="1"/>
  <c r="S8" i="13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12" i="13"/>
  <c r="P13" i="13"/>
  <c r="P14" i="13"/>
  <c r="P15" i="13"/>
  <c r="W4" i="13"/>
  <c r="P8" i="13"/>
  <c r="P16" i="13" s="1"/>
  <c r="O12" i="13"/>
  <c r="O13" i="13"/>
  <c r="O14" i="13"/>
  <c r="O15" i="13"/>
  <c r="N8" i="13"/>
  <c r="O8" i="13"/>
  <c r="O16" i="13" s="1"/>
  <c r="O38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W4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12" i="13"/>
  <c r="N13" i="13"/>
  <c r="N14" i="13"/>
  <c r="N15" i="13"/>
  <c r="M38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12" i="13"/>
  <c r="M13" i="13"/>
  <c r="M14" i="13"/>
  <c r="M15" i="13"/>
  <c r="M8" i="13"/>
  <c r="M16" i="13" s="1"/>
  <c r="L38" i="9"/>
  <c r="B38" i="9"/>
  <c r="L24" i="9"/>
  <c r="B24" i="9"/>
  <c r="V24" i="9" s="1"/>
  <c r="W24" i="9" s="1"/>
  <c r="L25" i="9"/>
  <c r="B25" i="9"/>
  <c r="V25" i="9" s="1"/>
  <c r="W25" i="9" s="1"/>
  <c r="L26" i="9"/>
  <c r="B26" i="9"/>
  <c r="V26" i="9" s="1"/>
  <c r="W26" i="9" s="1"/>
  <c r="L27" i="9"/>
  <c r="B27" i="9"/>
  <c r="V27" i="9" s="1"/>
  <c r="W27" i="9" s="1"/>
  <c r="L28" i="9"/>
  <c r="B28" i="9"/>
  <c r="V28" i="9" s="1"/>
  <c r="W28" i="9" s="1"/>
  <c r="L29" i="9"/>
  <c r="B29" i="9"/>
  <c r="V29" i="9" s="1"/>
  <c r="W29" i="9" s="1"/>
  <c r="L30" i="9"/>
  <c r="B30" i="9"/>
  <c r="V30" i="9" s="1"/>
  <c r="W30" i="9" s="1"/>
  <c r="L31" i="9"/>
  <c r="B31" i="9"/>
  <c r="V31" i="9" s="1"/>
  <c r="W31" i="9" s="1"/>
  <c r="L32" i="9"/>
  <c r="B32" i="9"/>
  <c r="V32" i="9" s="1"/>
  <c r="W32" i="9" s="1"/>
  <c r="L33" i="9"/>
  <c r="B33" i="9"/>
  <c r="V33" i="9" s="1"/>
  <c r="W33" i="9" s="1"/>
  <c r="L34" i="9"/>
  <c r="B34" i="9"/>
  <c r="V34" i="9" s="1"/>
  <c r="W34" i="9" s="1"/>
  <c r="L35" i="9"/>
  <c r="B35" i="9"/>
  <c r="V35" i="9" s="1"/>
  <c r="W35" i="9" s="1"/>
  <c r="L36" i="9"/>
  <c r="B36" i="9"/>
  <c r="V36" i="9" s="1"/>
  <c r="W36" i="9" s="1"/>
  <c r="L37" i="9"/>
  <c r="B37" i="9"/>
  <c r="V37" i="9" s="1"/>
  <c r="W37" i="9" s="1"/>
  <c r="L23" i="9"/>
  <c r="B23" i="9"/>
  <c r="J38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23" i="9"/>
  <c r="L8" i="13"/>
  <c r="L16" i="13" s="1"/>
  <c r="B8" i="13"/>
  <c r="B16" i="13" s="1"/>
  <c r="L13" i="13"/>
  <c r="B13" i="13"/>
  <c r="V13" i="13" s="1"/>
  <c r="W13" i="13" s="1"/>
  <c r="L14" i="13"/>
  <c r="B14" i="13"/>
  <c r="V14" i="13" s="1"/>
  <c r="W14" i="13" s="1"/>
  <c r="L15" i="13"/>
  <c r="B15" i="13"/>
  <c r="V15" i="13" s="1"/>
  <c r="W15" i="13" s="1"/>
  <c r="L12" i="13"/>
  <c r="B12" i="13"/>
  <c r="V12" i="13" s="1"/>
  <c r="J8" i="13"/>
  <c r="J16" i="13" s="1"/>
  <c r="J13" i="13"/>
  <c r="J14" i="13"/>
  <c r="J15" i="13"/>
  <c r="J12" i="13"/>
  <c r="C33" i="9"/>
  <c r="D33" i="9"/>
  <c r="E33" i="9"/>
  <c r="F33" i="9"/>
  <c r="G33" i="9"/>
  <c r="H33" i="9"/>
  <c r="I33" i="9"/>
  <c r="K33" i="9"/>
  <c r="K38" i="9"/>
  <c r="K37" i="9"/>
  <c r="K36" i="9"/>
  <c r="K35" i="9"/>
  <c r="K34" i="9"/>
  <c r="K32" i="9"/>
  <c r="K31" i="9"/>
  <c r="K30" i="9"/>
  <c r="K29" i="9"/>
  <c r="K28" i="9"/>
  <c r="K27" i="9"/>
  <c r="K26" i="9"/>
  <c r="K25" i="9"/>
  <c r="K24" i="9"/>
  <c r="K23" i="9"/>
  <c r="K8" i="13"/>
  <c r="K16" i="13" s="1"/>
  <c r="K15" i="13"/>
  <c r="K14" i="13"/>
  <c r="K13" i="13"/>
  <c r="K12" i="13"/>
  <c r="D8" i="13"/>
  <c r="D16" i="13" s="1"/>
  <c r="E8" i="13"/>
  <c r="E16" i="13" s="1"/>
  <c r="F8" i="13"/>
  <c r="F16" i="13" s="1"/>
  <c r="G8" i="13"/>
  <c r="G16" i="13" s="1"/>
  <c r="H8" i="13"/>
  <c r="H16" i="13" s="1"/>
  <c r="I8" i="13"/>
  <c r="I16" i="13" s="1"/>
  <c r="C8" i="13"/>
  <c r="C16" i="13" s="1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38" i="9"/>
  <c r="H38" i="9"/>
  <c r="G38" i="9"/>
  <c r="F38" i="9"/>
  <c r="E38" i="9"/>
  <c r="D38" i="9"/>
  <c r="C38" i="9"/>
  <c r="I37" i="9"/>
  <c r="H37" i="9"/>
  <c r="G37" i="9"/>
  <c r="F37" i="9"/>
  <c r="E37" i="9"/>
  <c r="D37" i="9"/>
  <c r="C37" i="9"/>
  <c r="I36" i="9"/>
  <c r="H36" i="9"/>
  <c r="G36" i="9"/>
  <c r="F36" i="9"/>
  <c r="E36" i="9"/>
  <c r="D36" i="9"/>
  <c r="C36" i="9"/>
  <c r="I35" i="9"/>
  <c r="H35" i="9"/>
  <c r="G35" i="9"/>
  <c r="F35" i="9"/>
  <c r="E35" i="9"/>
  <c r="D35" i="9"/>
  <c r="C35" i="9"/>
  <c r="I34" i="9"/>
  <c r="H34" i="9"/>
  <c r="G34" i="9"/>
  <c r="F34" i="9"/>
  <c r="E34" i="9"/>
  <c r="D34" i="9"/>
  <c r="C34" i="9"/>
  <c r="I32" i="9"/>
  <c r="H32" i="9"/>
  <c r="G32" i="9"/>
  <c r="F32" i="9"/>
  <c r="E32" i="9"/>
  <c r="D32" i="9"/>
  <c r="C32" i="9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26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3" i="9"/>
  <c r="H23" i="9"/>
  <c r="G23" i="9"/>
  <c r="F23" i="9"/>
  <c r="E23" i="9"/>
  <c r="D23" i="9"/>
  <c r="C23" i="9"/>
  <c r="T8" i="13" l="1"/>
  <c r="U8" i="13" s="1"/>
  <c r="V8" i="13"/>
  <c r="W8" i="13" s="1"/>
  <c r="S16" i="13"/>
  <c r="T19" i="9"/>
  <c r="U19" i="9" s="1"/>
  <c r="V19" i="9"/>
  <c r="W19" i="9" s="1"/>
  <c r="S38" i="9"/>
  <c r="T38" i="9" s="1"/>
  <c r="U38" i="9" s="1"/>
  <c r="V23" i="9"/>
  <c r="W23" i="9" s="1"/>
  <c r="N16" i="13"/>
  <c r="W12" i="13"/>
  <c r="V16" i="13" l="1"/>
  <c r="W16" i="13" s="1"/>
  <c r="T16" i="13"/>
  <c r="U16" i="13" s="1"/>
  <c r="V38" i="9"/>
  <c r="W38" i="9" s="1"/>
</calcChain>
</file>

<file path=xl/sharedStrings.xml><?xml version="1.0" encoding="utf-8"?>
<sst xmlns="http://schemas.openxmlformats.org/spreadsheetml/2006/main" count="162" uniqueCount="37">
  <si>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</si>
  <si>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</si>
  <si>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</si>
  <si>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</si>
  <si>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</si>
  <si>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</si>
  <si>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</si>
  <si>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</si>
  <si>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</si>
  <si>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</si>
  <si>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</si>
  <si>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</si>
  <si>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</si>
  <si>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</si>
  <si>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All Injury Hospitalizations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</si>
  <si>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</si>
  <si>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</si>
  <si>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</si>
  <si>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</si>
  <si>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</si>
  <si>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</si>
  <si>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</si>
  <si>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</si>
  <si>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</si>
  <si>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** Includes injuries coded other or unspecified</t>
  </si>
  <si>
    <t>Intent</t>
  </si>
  <si>
    <t>Source: Hospital Discharge Data, Florida Agency for Health Care Administration</t>
  </si>
  <si>
    <t>* Rate per 100,000 population; rates not calculated for years with &lt; 10 deaths</t>
  </si>
  <si>
    <t>Undetermined/Other</t>
  </si>
  <si>
    <t>Drowning</t>
  </si>
  <si>
    <t>2000-2018</t>
  </si>
  <si>
    <t>Red percentages indicate this injury type increased in 2018</t>
  </si>
  <si>
    <t>Blue percentages indicate this injury type decreased in 2018</t>
  </si>
  <si>
    <t>2016-2018</t>
  </si>
  <si>
    <t>.</t>
  </si>
  <si>
    <t>Trends and Percent Change in Select Causes of Injury Hospitalization, Miami-Dade County Residents, All Ages, 2000-2018</t>
  </si>
  <si>
    <t>* In October 2015 the ICD changed from ICD-9 to ICD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</si>
</sst>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5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165" fontId="7" fillId="0" borderId="1" xfId="0" applyNumberFormat="1" applyFont="1" applyFill="1" applyBorder="1"/>
    <xf numFmtId="3" fontId="7" fillId="0" borderId="2" xfId="0" applyNumberFormat="1" applyFont="1" applyFill="1" applyBorder="1"/>
    <xf numFmtId="0" fontId="8" fillId="0" borderId="0" xfId="1" applyFont="1" applyFill="1" applyAlignment="1">
      <alignment vertical="center"/>
    </xf>
    <xf numFmtId="0" fontId="5" fillId="0" borderId="0" xfId="1" applyFont="1" applyFill="1"/>
    <xf numFmtId="0" fontId="2" fillId="0" borderId="0" xfId="1" applyFont="1"/>
    <xf numFmtId="0" fontId="0" fillId="0" borderId="0" xfId="0" applyBorder="1"/>
    <xf numFmtId="3" fontId="7" fillId="0" borderId="1" xfId="1" applyNumberFormat="1" applyFont="1" applyFill="1" applyBorder="1" applyAlignment="1">
      <alignment horizontal="right"/>
    </xf>
    <xf numFmtId="3" fontId="7" fillId="0" borderId="3" xfId="1" applyNumberFormat="1" applyFont="1" applyFill="1" applyBorder="1"/>
    <xf numFmtId="3" fontId="7" fillId="0" borderId="4" xfId="1" applyNumberFormat="1" applyFont="1" applyFill="1" applyBorder="1" applyAlignment="1">
      <alignment horizontal="right"/>
    </xf>
    <xf numFmtId="0" fontId="5" fillId="0" borderId="0" xfId="1" applyFont="1" applyFill="1" applyBorder="1"/>
    <xf numFmtId="165" fontId="7" fillId="0" borderId="1" xfId="1" applyNumberFormat="1" applyFont="1" applyFill="1" applyBorder="1" applyAlignment="1">
      <alignment horizontal="right"/>
    </xf>
    <xf numFmtId="165" fontId="7" fillId="0" borderId="4" xfId="1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7" fillId="0" borderId="3" xfId="0" applyNumberFormat="1" applyFont="1" applyFill="1" applyBorder="1"/>
    <xf numFmtId="165" fontId="7" fillId="0" borderId="4" xfId="0" applyNumberFormat="1" applyFont="1" applyFill="1" applyBorder="1"/>
    <xf numFmtId="165" fontId="7" fillId="0" borderId="5" xfId="1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1" applyNumberFormat="1" applyFont="1" applyFill="1" applyBorder="1"/>
    <xf numFmtId="164" fontId="9" fillId="0" borderId="7" xfId="1" applyNumberFormat="1" applyFont="1" applyFill="1" applyBorder="1" applyAlignment="1">
      <alignment horizontal="right"/>
    </xf>
    <xf numFmtId="164" fontId="10" fillId="0" borderId="7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7" fillId="2" borderId="10" xfId="1" applyFont="1" applyFill="1" applyBorder="1"/>
    <xf numFmtId="0" fontId="5" fillId="2" borderId="11" xfId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right"/>
    </xf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right"/>
    </xf>
    <xf numFmtId="0" fontId="4" fillId="2" borderId="16" xfId="1" applyFont="1" applyFill="1" applyBorder="1" applyAlignment="1">
      <alignment horizontal="right"/>
    </xf>
    <xf numFmtId="0" fontId="4" fillId="2" borderId="17" xfId="1" applyFont="1" applyFill="1" applyBorder="1" applyAlignment="1">
      <alignment horizontal="right"/>
    </xf>
    <xf numFmtId="0" fontId="4" fillId="2" borderId="18" xfId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3" fontId="7" fillId="0" borderId="21" xfId="1" applyNumberFormat="1" applyFont="1" applyFill="1" applyBorder="1"/>
    <xf numFmtId="165" fontId="7" fillId="0" borderId="22" xfId="0" applyNumberFormat="1" applyFont="1" applyFill="1" applyBorder="1"/>
    <xf numFmtId="165" fontId="7" fillId="0" borderId="22" xfId="1" applyNumberFormat="1" applyFont="1" applyFill="1" applyBorder="1" applyAlignment="1">
      <alignment horizontal="right"/>
    </xf>
    <xf numFmtId="0" fontId="1" fillId="3" borderId="0" xfId="1" applyFill="1"/>
    <xf numFmtId="0" fontId="3" fillId="3" borderId="0" xfId="1" applyFont="1" applyFill="1" applyAlignment="1">
      <alignment horizontal="left"/>
    </xf>
    <xf numFmtId="3" fontId="3" fillId="3" borderId="0" xfId="1" applyNumberFormat="1" applyFont="1" applyFill="1"/>
    <xf numFmtId="0" fontId="7" fillId="3" borderId="0" xfId="1" applyFont="1" applyFill="1"/>
    <xf numFmtId="0" fontId="3" fillId="3" borderId="0" xfId="1" applyFont="1" applyFill="1"/>
    <xf numFmtId="0" fontId="3" fillId="3" borderId="0" xfId="0" applyFont="1" applyFill="1"/>
    <xf numFmtId="0" fontId="12" fillId="3" borderId="0" xfId="0" applyFont="1" applyFill="1"/>
    <xf numFmtId="3" fontId="3" fillId="0" borderId="0" xfId="0" applyNumberFormat="1" applyFont="1" applyFill="1"/>
    <xf numFmtId="3" fontId="0" fillId="0" borderId="0" xfId="0" applyNumberFormat="1"/>
    <xf numFmtId="3" fontId="7" fillId="0" borderId="23" xfId="1" applyNumberFormat="1" applyFont="1" applyFill="1" applyBorder="1"/>
    <xf numFmtId="3" fontId="7" fillId="0" borderId="22" xfId="1" applyNumberFormat="1" applyFont="1" applyFill="1" applyBorder="1"/>
    <xf numFmtId="3" fontId="7" fillId="0" borderId="1" xfId="1" applyNumberFormat="1" applyFont="1" applyFill="1" applyBorder="1"/>
    <xf numFmtId="3" fontId="7" fillId="0" borderId="4" xfId="0" applyNumberFormat="1" applyFont="1" applyFill="1" applyBorder="1"/>
    <xf numFmtId="3" fontId="7" fillId="0" borderId="11" xfId="1" applyNumberFormat="1" applyFont="1" applyFill="1" applyBorder="1"/>
    <xf numFmtId="3" fontId="7" fillId="0" borderId="20" xfId="1" applyNumberFormat="1" applyFont="1" applyFill="1" applyBorder="1"/>
    <xf numFmtId="3" fontId="3" fillId="3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 applyProtection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3" xfId="1" applyNumberFormat="1" applyFont="1" applyFill="1" applyBorder="1" applyAlignment="1">
      <alignment horizontal="right"/>
    </xf>
    <xf numFmtId="164" fontId="13" fillId="0" borderId="7" xfId="1" applyNumberFormat="1" applyFont="1" applyFill="1" applyBorder="1" applyAlignment="1">
      <alignment horizontal="right"/>
    </xf>
    <xf numFmtId="0" fontId="5" fillId="2" borderId="23" xfId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13" fillId="0" borderId="24" xfId="1" applyNumberFormat="1" applyFont="1" applyFill="1" applyBorder="1" applyAlignment="1">
      <alignment horizontal="right"/>
    </xf>
    <xf numFmtId="0" fontId="0" fillId="0" borderId="0" xfId="0" applyFill="1"/>
    <xf numFmtId="164" fontId="14" fillId="0" borderId="7" xfId="1" applyNumberFormat="1" applyFont="1" applyFill="1" applyBorder="1" applyAlignment="1">
      <alignment horizontal="right"/>
    </xf>
    <xf numFmtId="164" fontId="14" fillId="0" borderId="9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5" fillId="2" borderId="23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F09102C-B9DD-47A9-8A0D-E26EB00E8113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4"/>
  <sheetViews>
    <sheetView zoomScale="85" zoomScaleNormal="85" workbookViewId="0">
      <selection activeCell="T5" sqref="T5"/>
    </sheetView>
  </sheetViews>
  <sheetFormatPr defaultRowHeight="12" x14ac:dyDescent="0.2"/>
  <cols>
    <col min="1" max="1" width="27.140625" style="2" customWidth="1"/>
    <col min="2" max="8" width="9.28515625" style="2" bestFit="1" customWidth="1"/>
    <col min="9" max="9" width="9.28515625" style="2" customWidth="1"/>
    <col min="10" max="19" width="9" style="2" customWidth="1"/>
    <col min="20" max="20" width="9.42578125" style="2" customWidth="1"/>
    <col min="21" max="21" width="11.5703125" style="2" customWidth="1"/>
    <col min="22" max="22" width="9.5703125" style="2" customWidth="1"/>
    <col min="23" max="23" width="10.85546875" style="2" customWidth="1"/>
    <col min="24" max="60" width="9.140625" style="2"/>
    <col min="61" max="16384" width="9.140625" style="1"/>
  </cols>
  <sheetData>
    <row r="1" spans="1:24" customFormat="1" ht="24.75" customHeight="1" thickBot="1" x14ac:dyDescent="0.3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4" customFormat="1" ht="15" x14ac:dyDescent="0.25">
      <c r="A2" s="26"/>
      <c r="B2" s="27">
        <v>2000</v>
      </c>
      <c r="C2" s="27">
        <v>2001</v>
      </c>
      <c r="D2" s="28">
        <v>2002</v>
      </c>
      <c r="E2" s="27">
        <v>2003</v>
      </c>
      <c r="F2" s="28">
        <v>2004</v>
      </c>
      <c r="G2" s="27">
        <v>2005</v>
      </c>
      <c r="H2" s="28">
        <v>2006</v>
      </c>
      <c r="I2" s="27">
        <v>2007</v>
      </c>
      <c r="J2" s="28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62">
        <v>2016</v>
      </c>
      <c r="R2" s="62">
        <v>2017</v>
      </c>
      <c r="S2" s="62">
        <v>2018</v>
      </c>
      <c r="T2" s="69" t="s">
        <v>33</v>
      </c>
      <c r="U2" s="70"/>
      <c r="V2" s="69" t="s">
        <v>30</v>
      </c>
      <c r="W2" s="71"/>
      <c r="X2" s="8"/>
    </row>
    <row r="3" spans="1:24" customFormat="1" ht="15.75" thickBot="1" x14ac:dyDescent="0.3">
      <c r="A3" s="29" t="s">
        <v>25</v>
      </c>
      <c r="B3" s="30" t="s">
        <v>12</v>
      </c>
      <c r="C3" s="30" t="s">
        <v>12</v>
      </c>
      <c r="D3" s="31" t="s">
        <v>12</v>
      </c>
      <c r="E3" s="30" t="s">
        <v>12</v>
      </c>
      <c r="F3" s="31" t="s">
        <v>12</v>
      </c>
      <c r="G3" s="30" t="s">
        <v>12</v>
      </c>
      <c r="H3" s="31" t="s">
        <v>12</v>
      </c>
      <c r="I3" s="30" t="s">
        <v>12</v>
      </c>
      <c r="J3" s="30" t="s">
        <v>12</v>
      </c>
      <c r="K3" s="30" t="s">
        <v>12</v>
      </c>
      <c r="L3" s="30" t="s">
        <v>12</v>
      </c>
      <c r="M3" s="30" t="s">
        <v>12</v>
      </c>
      <c r="N3" s="30" t="s">
        <v>12</v>
      </c>
      <c r="O3" s="30" t="s">
        <v>12</v>
      </c>
      <c r="P3" s="30" t="s">
        <v>12</v>
      </c>
      <c r="Q3" s="32" t="s">
        <v>12</v>
      </c>
      <c r="R3" s="32" t="s">
        <v>12</v>
      </c>
      <c r="S3" s="32" t="s">
        <v>12</v>
      </c>
      <c r="T3" s="32" t="s">
        <v>7</v>
      </c>
      <c r="U3" s="33" t="s">
        <v>6</v>
      </c>
      <c r="V3" s="32" t="s">
        <v>7</v>
      </c>
      <c r="W3" s="34" t="s">
        <v>6</v>
      </c>
      <c r="X3" s="8"/>
    </row>
    <row r="4" spans="1:24" customFormat="1" ht="16.5" customHeight="1" x14ac:dyDescent="0.2">
      <c r="A4" s="19" t="s">
        <v>21</v>
      </c>
      <c r="B4" s="4">
        <v>8005</v>
      </c>
      <c r="C4" s="20">
        <v>9194</v>
      </c>
      <c r="D4" s="4">
        <v>10201</v>
      </c>
      <c r="E4" s="20">
        <v>10472</v>
      </c>
      <c r="F4" s="4">
        <v>10822</v>
      </c>
      <c r="G4" s="20">
        <v>11048</v>
      </c>
      <c r="H4" s="4">
        <v>11398</v>
      </c>
      <c r="I4" s="20">
        <v>11718</v>
      </c>
      <c r="J4" s="50">
        <v>11569</v>
      </c>
      <c r="K4" s="54">
        <v>11807</v>
      </c>
      <c r="L4" s="52">
        <v>12016</v>
      </c>
      <c r="M4" s="52">
        <v>12464</v>
      </c>
      <c r="N4" s="57">
        <v>12588</v>
      </c>
      <c r="O4" s="57">
        <v>12369</v>
      </c>
      <c r="P4" s="57">
        <v>13329</v>
      </c>
      <c r="Q4" s="57">
        <v>14493</v>
      </c>
      <c r="R4" s="57">
        <v>14279</v>
      </c>
      <c r="S4" s="57">
        <v>14097</v>
      </c>
      <c r="T4" s="9">
        <f>S4-Q4</f>
        <v>-396</v>
      </c>
      <c r="U4" s="58">
        <f>T4/Q4</f>
        <v>-2.7323535499896502E-2</v>
      </c>
      <c r="V4" s="9">
        <f>S4-B4</f>
        <v>6092</v>
      </c>
      <c r="W4" s="22">
        <f>V4/B4</f>
        <v>0.76102435977514049</v>
      </c>
    </row>
    <row r="5" spans="1:24" customFormat="1" ht="16.5" customHeight="1" x14ac:dyDescent="0.2">
      <c r="A5" s="35" t="s">
        <v>22</v>
      </c>
      <c r="B5" s="36">
        <v>1008</v>
      </c>
      <c r="C5" s="37">
        <v>972</v>
      </c>
      <c r="D5" s="36">
        <v>1025</v>
      </c>
      <c r="E5" s="37">
        <v>1015</v>
      </c>
      <c r="F5" s="36">
        <v>989</v>
      </c>
      <c r="G5" s="37">
        <v>882</v>
      </c>
      <c r="H5" s="36">
        <v>970</v>
      </c>
      <c r="I5" s="37">
        <v>878</v>
      </c>
      <c r="J5" s="51">
        <v>889</v>
      </c>
      <c r="K5" s="55">
        <v>957</v>
      </c>
      <c r="L5" s="51">
        <v>997</v>
      </c>
      <c r="M5" s="52">
        <v>1011</v>
      </c>
      <c r="N5" s="57">
        <v>1036</v>
      </c>
      <c r="O5" s="57">
        <v>957</v>
      </c>
      <c r="P5" s="57">
        <v>835</v>
      </c>
      <c r="Q5" s="57">
        <v>994</v>
      </c>
      <c r="R5" s="57">
        <v>847</v>
      </c>
      <c r="S5" s="57">
        <v>845</v>
      </c>
      <c r="T5" s="9">
        <f t="shared" ref="T5:T8" si="0">S5-Q5</f>
        <v>-149</v>
      </c>
      <c r="U5" s="58">
        <f t="shared" ref="U5:U8" si="1">T5/Q5</f>
        <v>-0.14989939637826963</v>
      </c>
      <c r="V5" s="9">
        <f>S5-B5</f>
        <v>-163</v>
      </c>
      <c r="W5" s="61">
        <f>V5/B5</f>
        <v>-0.16170634920634921</v>
      </c>
    </row>
    <row r="6" spans="1:24" customFormat="1" ht="16.5" customHeight="1" x14ac:dyDescent="0.2">
      <c r="A6" s="35" t="s">
        <v>23</v>
      </c>
      <c r="B6" s="36">
        <v>751</v>
      </c>
      <c r="C6" s="37">
        <v>822</v>
      </c>
      <c r="D6" s="36">
        <v>873</v>
      </c>
      <c r="E6" s="37">
        <v>913</v>
      </c>
      <c r="F6" s="36">
        <v>851</v>
      </c>
      <c r="G6" s="37">
        <v>887</v>
      </c>
      <c r="H6" s="36">
        <v>954</v>
      </c>
      <c r="I6" s="37">
        <v>1023</v>
      </c>
      <c r="J6" s="51">
        <v>1061</v>
      </c>
      <c r="K6" s="55">
        <v>1094</v>
      </c>
      <c r="L6" s="51">
        <v>1111</v>
      </c>
      <c r="M6" s="52">
        <v>907</v>
      </c>
      <c r="N6" s="57">
        <v>996</v>
      </c>
      <c r="O6" s="57">
        <v>940</v>
      </c>
      <c r="P6" s="57">
        <v>906</v>
      </c>
      <c r="Q6" s="57">
        <v>841</v>
      </c>
      <c r="R6" s="57">
        <v>737</v>
      </c>
      <c r="S6" s="57">
        <v>739</v>
      </c>
      <c r="T6" s="9">
        <f t="shared" si="0"/>
        <v>-102</v>
      </c>
      <c r="U6" s="58">
        <f t="shared" si="1"/>
        <v>-0.12128418549346016</v>
      </c>
      <c r="V6" s="9">
        <f>S6-B6</f>
        <v>-12</v>
      </c>
      <c r="W6" s="61">
        <f>V6/B6</f>
        <v>-1.5978695073235686E-2</v>
      </c>
    </row>
    <row r="7" spans="1:24" customFormat="1" ht="16.5" customHeight="1" x14ac:dyDescent="0.2">
      <c r="A7" s="35" t="s">
        <v>28</v>
      </c>
      <c r="B7" s="36">
        <v>183</v>
      </c>
      <c r="C7" s="37">
        <v>195</v>
      </c>
      <c r="D7" s="36">
        <v>286</v>
      </c>
      <c r="E7" s="37">
        <v>271</v>
      </c>
      <c r="F7" s="36">
        <v>321</v>
      </c>
      <c r="G7" s="37">
        <v>343</v>
      </c>
      <c r="H7" s="36">
        <v>301</v>
      </c>
      <c r="I7" s="37">
        <v>345</v>
      </c>
      <c r="J7" s="51">
        <v>349</v>
      </c>
      <c r="K7" s="55">
        <v>335</v>
      </c>
      <c r="L7" s="51">
        <v>318</v>
      </c>
      <c r="M7" s="52">
        <v>341</v>
      </c>
      <c r="N7" s="57">
        <v>293</v>
      </c>
      <c r="O7" s="57">
        <v>357</v>
      </c>
      <c r="P7" s="57">
        <v>309</v>
      </c>
      <c r="Q7" s="57">
        <v>116</v>
      </c>
      <c r="R7" s="57">
        <v>106</v>
      </c>
      <c r="S7" s="57">
        <v>114</v>
      </c>
      <c r="T7" s="9">
        <f t="shared" si="0"/>
        <v>-2</v>
      </c>
      <c r="U7" s="58">
        <f t="shared" si="1"/>
        <v>-1.7241379310344827E-2</v>
      </c>
      <c r="V7" s="9">
        <f>S7-B7</f>
        <v>-69</v>
      </c>
      <c r="W7" s="61">
        <f>V7/B7</f>
        <v>-0.37704918032786883</v>
      </c>
    </row>
    <row r="8" spans="1:24" customFormat="1" ht="21" customHeight="1" thickBot="1" x14ac:dyDescent="0.25">
      <c r="A8" s="24" t="s">
        <v>14</v>
      </c>
      <c r="B8" s="15">
        <f t="shared" ref="B8:S8" si="2">SUM(B4:B7)</f>
        <v>9947</v>
      </c>
      <c r="C8" s="16">
        <f t="shared" si="2"/>
        <v>11183</v>
      </c>
      <c r="D8" s="15">
        <f t="shared" si="2"/>
        <v>12385</v>
      </c>
      <c r="E8" s="15">
        <f t="shared" si="2"/>
        <v>12671</v>
      </c>
      <c r="F8" s="15">
        <f t="shared" si="2"/>
        <v>12983</v>
      </c>
      <c r="G8" s="15">
        <f t="shared" si="2"/>
        <v>13160</v>
      </c>
      <c r="H8" s="15">
        <f t="shared" si="2"/>
        <v>13623</v>
      </c>
      <c r="I8" s="15">
        <f t="shared" si="2"/>
        <v>13964</v>
      </c>
      <c r="J8" s="53">
        <f t="shared" si="2"/>
        <v>13868</v>
      </c>
      <c r="K8" s="15">
        <f t="shared" si="2"/>
        <v>14193</v>
      </c>
      <c r="L8" s="15">
        <f t="shared" si="2"/>
        <v>14442</v>
      </c>
      <c r="M8" s="15">
        <f t="shared" si="2"/>
        <v>14723</v>
      </c>
      <c r="N8" s="15">
        <f t="shared" si="2"/>
        <v>14913</v>
      </c>
      <c r="O8" s="15">
        <f t="shared" si="2"/>
        <v>14623</v>
      </c>
      <c r="P8" s="15">
        <f t="shared" si="2"/>
        <v>15379</v>
      </c>
      <c r="Q8" s="15">
        <f t="shared" si="2"/>
        <v>16444</v>
      </c>
      <c r="R8" s="15">
        <f t="shared" si="2"/>
        <v>15969</v>
      </c>
      <c r="S8" s="15">
        <f t="shared" si="2"/>
        <v>15795</v>
      </c>
      <c r="T8" s="11">
        <f t="shared" si="0"/>
        <v>-649</v>
      </c>
      <c r="U8" s="60">
        <f t="shared" si="1"/>
        <v>-3.9467282899537826E-2</v>
      </c>
      <c r="V8" s="11">
        <f>S8-B8</f>
        <v>5848</v>
      </c>
      <c r="W8" s="25">
        <f>V8/B8</f>
        <v>0.58791595455916357</v>
      </c>
    </row>
    <row r="9" spans="1:24" customFormat="1" ht="15.75" thickBot="1" x14ac:dyDescent="0.3">
      <c r="A9" s="6"/>
      <c r="B9" s="6"/>
      <c r="C9" s="6"/>
      <c r="D9" s="6"/>
      <c r="E9" s="6"/>
      <c r="F9" s="6"/>
      <c r="G9" s="6"/>
      <c r="H9" s="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72"/>
      <c r="U9" s="73"/>
      <c r="V9" s="72"/>
      <c r="W9" s="73"/>
    </row>
    <row r="10" spans="1:24" customFormat="1" ht="15" x14ac:dyDescent="0.25">
      <c r="A10" s="26"/>
      <c r="B10" s="27">
        <v>2000</v>
      </c>
      <c r="C10" s="27">
        <v>2001</v>
      </c>
      <c r="D10" s="28">
        <v>2002</v>
      </c>
      <c r="E10" s="27">
        <v>2003</v>
      </c>
      <c r="F10" s="28">
        <v>2004</v>
      </c>
      <c r="G10" s="27">
        <v>2005</v>
      </c>
      <c r="H10" s="28">
        <v>2006</v>
      </c>
      <c r="I10" s="27">
        <v>2007</v>
      </c>
      <c r="J10" s="28">
        <v>2008</v>
      </c>
      <c r="K10" s="27">
        <v>2009</v>
      </c>
      <c r="L10" s="27">
        <v>2010</v>
      </c>
      <c r="M10" s="27">
        <v>2011</v>
      </c>
      <c r="N10" s="27">
        <v>2012</v>
      </c>
      <c r="O10" s="27">
        <v>2013</v>
      </c>
      <c r="P10" s="27">
        <v>2014</v>
      </c>
      <c r="Q10" s="27">
        <v>2016</v>
      </c>
      <c r="R10" s="27">
        <v>2017</v>
      </c>
      <c r="S10" s="27">
        <v>2018</v>
      </c>
      <c r="T10" s="69" t="s">
        <v>33</v>
      </c>
      <c r="U10" s="70"/>
      <c r="V10" s="69" t="s">
        <v>30</v>
      </c>
      <c r="W10" s="71"/>
    </row>
    <row r="11" spans="1:24" customFormat="1" ht="15.75" thickBot="1" x14ac:dyDescent="0.3">
      <c r="A11" s="29" t="s">
        <v>25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0" t="s">
        <v>19</v>
      </c>
      <c r="N11" s="30" t="s">
        <v>19</v>
      </c>
      <c r="O11" s="30" t="s">
        <v>19</v>
      </c>
      <c r="P11" s="30" t="s">
        <v>19</v>
      </c>
      <c r="Q11" s="30" t="s">
        <v>19</v>
      </c>
      <c r="R11" s="30" t="s">
        <v>19</v>
      </c>
      <c r="S11" s="30" t="s">
        <v>19</v>
      </c>
      <c r="T11" s="32" t="s">
        <v>7</v>
      </c>
      <c r="U11" s="33" t="s">
        <v>6</v>
      </c>
      <c r="V11" s="32" t="s">
        <v>7</v>
      </c>
      <c r="W11" s="34" t="s">
        <v>6</v>
      </c>
    </row>
    <row r="12" spans="1:24" customFormat="1" ht="16.5" customHeight="1" x14ac:dyDescent="0.2">
      <c r="A12" s="19" t="s">
        <v>21</v>
      </c>
      <c r="B12" s="3">
        <f t="shared" ref="B12:S12" si="3">(B4/B$18)*100000</f>
        <v>353.74930067674165</v>
      </c>
      <c r="C12" s="3">
        <f t="shared" si="3"/>
        <v>401.84708044590423</v>
      </c>
      <c r="D12" s="3">
        <f t="shared" si="3"/>
        <v>440.49591523271232</v>
      </c>
      <c r="E12" s="3">
        <f t="shared" si="3"/>
        <v>446.77502411569731</v>
      </c>
      <c r="F12" s="3">
        <f t="shared" si="3"/>
        <v>456.26658245705164</v>
      </c>
      <c r="G12" s="3">
        <f t="shared" si="3"/>
        <v>459.99696055592682</v>
      </c>
      <c r="H12" s="3">
        <f t="shared" si="3"/>
        <v>469.62613260531259</v>
      </c>
      <c r="I12" s="3">
        <f t="shared" si="3"/>
        <v>477.15048564049044</v>
      </c>
      <c r="J12" s="13">
        <f t="shared" si="3"/>
        <v>467.35635629286912</v>
      </c>
      <c r="K12" s="13">
        <f t="shared" si="3"/>
        <v>475.44341027460314</v>
      </c>
      <c r="L12" s="13">
        <f t="shared" si="3"/>
        <v>480.86023398716617</v>
      </c>
      <c r="M12" s="13">
        <f t="shared" si="3"/>
        <v>494.36893789212576</v>
      </c>
      <c r="N12" s="13">
        <f t="shared" si="3"/>
        <v>496.59214234063427</v>
      </c>
      <c r="O12" s="13">
        <f t="shared" si="3"/>
        <v>478.85789546426452</v>
      </c>
      <c r="P12" s="13">
        <f t="shared" si="3"/>
        <v>509.63328885337285</v>
      </c>
      <c r="Q12" s="13">
        <f t="shared" si="3"/>
        <v>534.37428101162777</v>
      </c>
      <c r="R12" s="13">
        <f t="shared" si="3"/>
        <v>518.34123544468116</v>
      </c>
      <c r="S12" s="13">
        <f t="shared" si="3"/>
        <v>502.71739130434781</v>
      </c>
      <c r="T12" s="13">
        <f>S12-Q12</f>
        <v>-31.656889707279959</v>
      </c>
      <c r="U12" s="58">
        <f>T12/Q12</f>
        <v>-5.9241042902270807E-2</v>
      </c>
      <c r="V12" s="13">
        <f>S12-B12</f>
        <v>148.96809062760616</v>
      </c>
      <c r="W12" s="22">
        <f>V12/B12</f>
        <v>0.4211120427450234</v>
      </c>
    </row>
    <row r="13" spans="1:24" customFormat="1" ht="16.5" customHeight="1" x14ac:dyDescent="0.2">
      <c r="A13" s="35" t="s">
        <v>22</v>
      </c>
      <c r="B13" s="39">
        <f t="shared" ref="B13:S13" si="4">(B5/B$18)*100000</f>
        <v>44.544571528064402</v>
      </c>
      <c r="C13" s="39">
        <f t="shared" si="4"/>
        <v>42.483724406506305</v>
      </c>
      <c r="D13" s="39">
        <f t="shared" si="4"/>
        <v>44.261181561957663</v>
      </c>
      <c r="E13" s="39">
        <f t="shared" si="4"/>
        <v>43.303728941695262</v>
      </c>
      <c r="F13" s="39">
        <f t="shared" si="4"/>
        <v>41.69725097486824</v>
      </c>
      <c r="G13" s="39">
        <f t="shared" si="4"/>
        <v>36.723146199341727</v>
      </c>
      <c r="H13" s="39">
        <f t="shared" si="4"/>
        <v>39.966428200311739</v>
      </c>
      <c r="I13" s="39">
        <f t="shared" si="4"/>
        <v>35.751674892673712</v>
      </c>
      <c r="J13" s="40">
        <f t="shared" si="4"/>
        <v>35.913199130811705</v>
      </c>
      <c r="K13" s="40">
        <f t="shared" si="4"/>
        <v>38.536405829829349</v>
      </c>
      <c r="L13" s="40">
        <f t="shared" si="4"/>
        <v>39.898273409221424</v>
      </c>
      <c r="M13" s="40">
        <f t="shared" si="4"/>
        <v>40.100047834478424</v>
      </c>
      <c r="N13" s="40">
        <f t="shared" si="4"/>
        <v>40.86983313194289</v>
      </c>
      <c r="O13" s="40">
        <f t="shared" si="4"/>
        <v>37.049640711399555</v>
      </c>
      <c r="P13" s="40">
        <f t="shared" si="4"/>
        <v>31.926160716675398</v>
      </c>
      <c r="Q13" s="13">
        <f t="shared" si="4"/>
        <v>36.649971387949904</v>
      </c>
      <c r="R13" s="13">
        <f t="shared" si="4"/>
        <v>30.746902893875269</v>
      </c>
      <c r="S13" s="13">
        <f t="shared" si="4"/>
        <v>30.133801209631404</v>
      </c>
      <c r="T13" s="13">
        <f t="shared" ref="T13:T16" si="5">S13-Q13</f>
        <v>-6.5161701783185002</v>
      </c>
      <c r="U13" s="58">
        <f t="shared" ref="U13:U16" si="6">T13/Q13</f>
        <v>-0.1777946866408999</v>
      </c>
      <c r="V13" s="13">
        <f>S13-B13</f>
        <v>-14.410770318432998</v>
      </c>
      <c r="W13" s="61">
        <f>V13/B13</f>
        <v>-0.32351350173732807</v>
      </c>
    </row>
    <row r="14" spans="1:24" customFormat="1" ht="16.5" customHeight="1" x14ac:dyDescent="0.2">
      <c r="A14" s="35" t="s">
        <v>23</v>
      </c>
      <c r="B14" s="39">
        <f t="shared" ref="B14:S14" si="7">(B6/B$18)*100000</f>
        <v>33.187473430135285</v>
      </c>
      <c r="C14" s="39">
        <f t="shared" si="7"/>
        <v>35.927594096860268</v>
      </c>
      <c r="D14" s="39">
        <f t="shared" si="7"/>
        <v>37.697572198623455</v>
      </c>
      <c r="E14" s="39">
        <f t="shared" si="7"/>
        <v>38.952024161347559</v>
      </c>
      <c r="F14" s="39">
        <f t="shared" si="7"/>
        <v>35.879029908607549</v>
      </c>
      <c r="G14" s="39">
        <f t="shared" si="7"/>
        <v>36.93132730024503</v>
      </c>
      <c r="H14" s="39">
        <f t="shared" si="7"/>
        <v>39.307188147523092</v>
      </c>
      <c r="I14" s="39">
        <f t="shared" si="7"/>
        <v>41.655994778138059</v>
      </c>
      <c r="J14" s="40">
        <f t="shared" si="7"/>
        <v>42.861534620687536</v>
      </c>
      <c r="K14" s="40">
        <f t="shared" si="7"/>
        <v>44.053111784569815</v>
      </c>
      <c r="L14" s="40">
        <f t="shared" si="7"/>
        <v>44.460362846183557</v>
      </c>
      <c r="M14" s="40">
        <f t="shared" si="7"/>
        <v>35.975018185827828</v>
      </c>
      <c r="N14" s="40">
        <f t="shared" si="7"/>
        <v>39.29184729673274</v>
      </c>
      <c r="O14" s="40">
        <f t="shared" si="7"/>
        <v>36.39149662352726</v>
      </c>
      <c r="P14" s="40">
        <f t="shared" si="7"/>
        <v>34.640840250668155</v>
      </c>
      <c r="Q14" s="13">
        <f t="shared" si="7"/>
        <v>31.008678005297654</v>
      </c>
      <c r="R14" s="13">
        <f t="shared" si="7"/>
        <v>26.753798621943417</v>
      </c>
      <c r="S14" s="13">
        <f t="shared" si="7"/>
        <v>26.353703069724979</v>
      </c>
      <c r="T14" s="13">
        <f t="shared" si="5"/>
        <v>-4.6549749355726746</v>
      </c>
      <c r="U14" s="58">
        <f t="shared" si="6"/>
        <v>-0.15011845828375525</v>
      </c>
      <c r="V14" s="13">
        <f>S14-B14</f>
        <v>-6.8337703604103055</v>
      </c>
      <c r="W14" s="61">
        <f>V14/B14</f>
        <v>-0.20591414934904398</v>
      </c>
    </row>
    <row r="15" spans="1:24" customFormat="1" ht="16.5" customHeight="1" x14ac:dyDescent="0.2">
      <c r="A15" s="35" t="s">
        <v>28</v>
      </c>
      <c r="B15" s="39">
        <f t="shared" ref="B15:S15" si="8">(B7/B$18)*100000</f>
        <v>8.0869609024164539</v>
      </c>
      <c r="C15" s="39">
        <f t="shared" si="8"/>
        <v>8.5229694025398448</v>
      </c>
      <c r="D15" s="39">
        <f t="shared" si="8"/>
        <v>12.349949196799894</v>
      </c>
      <c r="E15" s="39">
        <f t="shared" si="8"/>
        <v>11.561882308570853</v>
      </c>
      <c r="F15" s="39">
        <f t="shared" si="8"/>
        <v>13.533688132388983</v>
      </c>
      <c r="G15" s="39">
        <f t="shared" si="8"/>
        <v>14.281223521966229</v>
      </c>
      <c r="H15" s="39">
        <f t="shared" si="8"/>
        <v>12.401953493086426</v>
      </c>
      <c r="I15" s="39">
        <f t="shared" si="8"/>
        <v>14.048209382656529</v>
      </c>
      <c r="J15" s="40">
        <f t="shared" si="8"/>
        <v>14.098657476550379</v>
      </c>
      <c r="K15" s="40">
        <f t="shared" si="8"/>
        <v>13.48975543677412</v>
      </c>
      <c r="L15" s="40">
        <f t="shared" si="8"/>
        <v>12.725828429420675</v>
      </c>
      <c r="M15" s="40">
        <f t="shared" si="8"/>
        <v>13.525337597979371</v>
      </c>
      <c r="N15" s="40">
        <f t="shared" si="8"/>
        <v>11.558746242914351</v>
      </c>
      <c r="O15" s="40">
        <f t="shared" si="8"/>
        <v>13.82102584531833</v>
      </c>
      <c r="P15" s="40">
        <f t="shared" si="8"/>
        <v>11.814591211320595</v>
      </c>
      <c r="Q15" s="13">
        <f t="shared" si="8"/>
        <v>4.2770590352134699</v>
      </c>
      <c r="R15" s="13">
        <f t="shared" si="8"/>
        <v>3.8479004802252401</v>
      </c>
      <c r="S15" s="13">
        <f t="shared" si="8"/>
        <v>4.0653885655597399</v>
      </c>
      <c r="T15" s="13">
        <f t="shared" si="5"/>
        <v>-0.21167046965372993</v>
      </c>
      <c r="U15" s="58">
        <f t="shared" si="6"/>
        <v>-4.9489723642116006E-2</v>
      </c>
      <c r="V15" s="13">
        <f>S15-B15</f>
        <v>-4.021572336856714</v>
      </c>
      <c r="W15" s="61">
        <f>V15/B15</f>
        <v>-0.49729093356381054</v>
      </c>
    </row>
    <row r="16" spans="1:24" customFormat="1" ht="20.25" customHeight="1" thickBot="1" x14ac:dyDescent="0.25">
      <c r="A16" s="24" t="s">
        <v>14</v>
      </c>
      <c r="B16" s="17">
        <f t="shared" ref="B16:L16" si="9">(B8/B$18)*100000</f>
        <v>439.56830653735784</v>
      </c>
      <c r="C16" s="17">
        <f t="shared" si="9"/>
        <v>488.78136835181073</v>
      </c>
      <c r="D16" s="17">
        <f t="shared" si="9"/>
        <v>534.80461819009338</v>
      </c>
      <c r="E16" s="17">
        <f t="shared" si="9"/>
        <v>540.59265952731096</v>
      </c>
      <c r="F16" s="17">
        <f t="shared" si="9"/>
        <v>547.37655147291639</v>
      </c>
      <c r="G16" s="17">
        <f t="shared" si="9"/>
        <v>547.93265757747986</v>
      </c>
      <c r="H16" s="17">
        <f t="shared" si="9"/>
        <v>561.30170244623378</v>
      </c>
      <c r="I16" s="17">
        <f t="shared" si="9"/>
        <v>568.60636469395877</v>
      </c>
      <c r="J16" s="18">
        <f t="shared" si="9"/>
        <v>560.22974752091875</v>
      </c>
      <c r="K16" s="18">
        <f t="shared" si="9"/>
        <v>571.52268332577637</v>
      </c>
      <c r="L16" s="18">
        <f t="shared" si="9"/>
        <v>577.94469867199177</v>
      </c>
      <c r="M16" s="18">
        <f>(M8/M$18)*100000</f>
        <v>583.96934151041137</v>
      </c>
      <c r="N16" s="18">
        <f>(N8/N$18)*100000</f>
        <v>588.31256901222423</v>
      </c>
      <c r="O16" s="18">
        <f>(O8/O$18)*100000</f>
        <v>566.12005864450964</v>
      </c>
      <c r="P16" s="18">
        <f>(P8/P$18)*100000</f>
        <v>588.01488103203701</v>
      </c>
      <c r="Q16" s="14">
        <f t="shared" ref="Q16:S16" si="10">(Q8/Q$18)*100000</f>
        <v>606.30998944008877</v>
      </c>
      <c r="R16" s="14">
        <f t="shared" si="10"/>
        <v>579.68983744072511</v>
      </c>
      <c r="S16" s="18">
        <f t="shared" si="10"/>
        <v>563.27028414926394</v>
      </c>
      <c r="T16" s="14">
        <f t="shared" si="5"/>
        <v>-43.039705290824827</v>
      </c>
      <c r="U16" s="64">
        <f t="shared" si="6"/>
        <v>-7.0986304102577724E-2</v>
      </c>
      <c r="V16" s="14">
        <f>S16-B16</f>
        <v>123.7019776119061</v>
      </c>
      <c r="W16" s="25">
        <f>V16/B16</f>
        <v>0.28141696244288478</v>
      </c>
    </row>
    <row r="17" spans="1:23" customFormat="1" ht="12.7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customFormat="1" ht="14.25" x14ac:dyDescent="0.2">
      <c r="A18" s="42" t="s">
        <v>20</v>
      </c>
      <c r="B18" s="43">
        <v>2262902</v>
      </c>
      <c r="C18" s="43">
        <v>2287935</v>
      </c>
      <c r="D18" s="43">
        <v>2315799</v>
      </c>
      <c r="E18" s="43">
        <v>2343909</v>
      </c>
      <c r="F18" s="43">
        <v>2371859</v>
      </c>
      <c r="G18" s="43">
        <v>2401755</v>
      </c>
      <c r="H18" s="43">
        <v>2427037</v>
      </c>
      <c r="I18" s="43">
        <v>2455829</v>
      </c>
      <c r="J18" s="43">
        <v>2475413</v>
      </c>
      <c r="K18" s="43">
        <v>2483366</v>
      </c>
      <c r="L18" s="43">
        <v>2498855</v>
      </c>
      <c r="M18" s="56">
        <v>2521194</v>
      </c>
      <c r="N18" s="56">
        <v>2534877</v>
      </c>
      <c r="O18" s="56">
        <v>2583021</v>
      </c>
      <c r="P18" s="56">
        <v>2615410</v>
      </c>
      <c r="Q18" s="43">
        <v>2712144</v>
      </c>
      <c r="R18" s="43">
        <v>2754749</v>
      </c>
      <c r="S18" s="43">
        <v>2804160</v>
      </c>
      <c r="T18" s="56"/>
      <c r="U18" s="44"/>
      <c r="V18" s="44"/>
      <c r="W18" s="44"/>
    </row>
    <row r="19" spans="1:23" customFormat="1" ht="23.25" customHeight="1" x14ac:dyDescent="0.2">
      <c r="A19" s="42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6.5" customHeight="1" x14ac:dyDescent="0.2">
      <c r="A20" s="46" t="s">
        <v>31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6.5" customHeight="1" x14ac:dyDescent="0.2">
      <c r="A21" s="46" t="s">
        <v>32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7.25" customHeight="1" x14ac:dyDescent="0.2">
      <c r="A22" s="47" t="s">
        <v>26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4" spans="1:23" x14ac:dyDescent="0.2">
      <c r="A24" s="1"/>
    </row>
    <row r="25" spans="1:23" x14ac:dyDescent="0.2">
      <c r="A25" s="1"/>
    </row>
    <row r="26" spans="1:23" x14ac:dyDescent="0.2">
      <c r="A26" s="1"/>
    </row>
    <row r="27" spans="1:23" x14ac:dyDescent="0.2">
      <c r="A27" s="1"/>
    </row>
    <row r="28" spans="1:23" x14ac:dyDescent="0.2">
      <c r="A28" s="1"/>
    </row>
    <row r="29" spans="1:23" x14ac:dyDescent="0.2">
      <c r="A29" s="1"/>
    </row>
    <row r="30" spans="1:23" x14ac:dyDescent="0.2">
      <c r="A30" s="1"/>
    </row>
    <row r="31" spans="1:23" x14ac:dyDescent="0.2">
      <c r="A31" s="1"/>
    </row>
    <row r="32" spans="1:23" x14ac:dyDescent="0.2">
      <c r="A32" s="1"/>
    </row>
    <row r="33" spans="1:1" x14ac:dyDescent="0.2">
      <c r="A33" s="1"/>
    </row>
    <row r="34" spans="1:1" x14ac:dyDescent="0.2">
      <c r="A34" s="1"/>
    </row>
  </sheetData>
  <mergeCells count="6">
    <mergeCell ref="T10:U10"/>
    <mergeCell ref="V10:W10"/>
    <mergeCell ref="T2:U2"/>
    <mergeCell ref="V2:W2"/>
    <mergeCell ref="T9:U9"/>
    <mergeCell ref="V9:W9"/>
  </mergeCells>
  <phoneticPr fontId="11" type="noConversion"/>
  <pageMargins left="0.59" right="0.53" top="1" bottom="1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2"/>
  <sheetViews>
    <sheetView tabSelected="1" topLeftCell="A16" zoomScale="89" zoomScaleNormal="89" workbookViewId="0">
      <selection activeCell="Z26" sqref="Z26"/>
    </sheetView>
  </sheetViews>
  <sheetFormatPr defaultRowHeight="12" x14ac:dyDescent="0.2"/>
  <cols>
    <col min="1" max="1" width="26.7109375" style="2" customWidth="1"/>
    <col min="2" max="8" width="9.28515625" style="2" bestFit="1" customWidth="1"/>
    <col min="9" max="9" width="9.28515625" style="2" customWidth="1"/>
    <col min="10" max="19" width="9" style="2" customWidth="1"/>
    <col min="20" max="20" width="10.28515625" style="2" customWidth="1"/>
    <col min="21" max="21" width="11.85546875" style="2" customWidth="1"/>
    <col min="22" max="22" width="10.7109375" style="2" customWidth="1"/>
    <col min="23" max="23" width="12.85546875" style="2" customWidth="1"/>
    <col min="24" max="59" width="9.140625" style="2"/>
    <col min="60" max="16384" width="9.140625" style="1"/>
  </cols>
  <sheetData>
    <row r="1" spans="1:24" customFormat="1" ht="24.75" customHeight="1" thickBot="1" x14ac:dyDescent="0.3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4" customFormat="1" ht="15" x14ac:dyDescent="0.25">
      <c r="A2" s="26"/>
      <c r="B2" s="27">
        <v>2000</v>
      </c>
      <c r="C2" s="27">
        <v>2001</v>
      </c>
      <c r="D2" s="28">
        <v>2002</v>
      </c>
      <c r="E2" s="27">
        <v>2003</v>
      </c>
      <c r="F2" s="28">
        <v>2004</v>
      </c>
      <c r="G2" s="27">
        <v>2005</v>
      </c>
      <c r="H2" s="28">
        <v>2006</v>
      </c>
      <c r="I2" s="27">
        <v>2007</v>
      </c>
      <c r="J2" s="28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62">
        <v>2016</v>
      </c>
      <c r="R2" s="62">
        <v>2017</v>
      </c>
      <c r="S2" s="62">
        <v>2018</v>
      </c>
      <c r="T2" s="69" t="s">
        <v>33</v>
      </c>
      <c r="U2" s="70"/>
      <c r="V2" s="69" t="s">
        <v>30</v>
      </c>
      <c r="W2" s="71"/>
      <c r="X2" s="8"/>
    </row>
    <row r="3" spans="1:24" customFormat="1" ht="15.75" thickBot="1" x14ac:dyDescent="0.3">
      <c r="A3" s="29" t="s">
        <v>18</v>
      </c>
      <c r="B3" s="30" t="s">
        <v>12</v>
      </c>
      <c r="C3" s="30" t="s">
        <v>12</v>
      </c>
      <c r="D3" s="31" t="s">
        <v>12</v>
      </c>
      <c r="E3" s="30" t="s">
        <v>12</v>
      </c>
      <c r="F3" s="31" t="s">
        <v>12</v>
      </c>
      <c r="G3" s="30" t="s">
        <v>12</v>
      </c>
      <c r="H3" s="31" t="s">
        <v>12</v>
      </c>
      <c r="I3" s="30" t="s">
        <v>12</v>
      </c>
      <c r="J3" s="30" t="s">
        <v>12</v>
      </c>
      <c r="K3" s="30" t="s">
        <v>12</v>
      </c>
      <c r="L3" s="30" t="s">
        <v>12</v>
      </c>
      <c r="M3" s="30" t="s">
        <v>12</v>
      </c>
      <c r="N3" s="30" t="s">
        <v>12</v>
      </c>
      <c r="O3" s="30" t="s">
        <v>12</v>
      </c>
      <c r="P3" s="30" t="s">
        <v>12</v>
      </c>
      <c r="Q3" s="32" t="s">
        <v>12</v>
      </c>
      <c r="R3" s="32" t="s">
        <v>12</v>
      </c>
      <c r="S3" s="32" t="s">
        <v>12</v>
      </c>
      <c r="T3" s="32" t="s">
        <v>7</v>
      </c>
      <c r="U3" s="33" t="s">
        <v>6</v>
      </c>
      <c r="V3" s="32" t="s">
        <v>7</v>
      </c>
      <c r="W3" s="34" t="s">
        <v>6</v>
      </c>
      <c r="X3" s="8"/>
    </row>
    <row r="4" spans="1:24" customFormat="1" ht="15.95" customHeight="1" x14ac:dyDescent="0.2">
      <c r="A4" s="19" t="s">
        <v>0</v>
      </c>
      <c r="B4" s="4">
        <v>507</v>
      </c>
      <c r="C4" s="20">
        <v>515</v>
      </c>
      <c r="D4" s="4">
        <v>517</v>
      </c>
      <c r="E4" s="20">
        <v>517</v>
      </c>
      <c r="F4" s="4">
        <v>472</v>
      </c>
      <c r="G4" s="20">
        <v>565</v>
      </c>
      <c r="H4" s="4">
        <v>506</v>
      </c>
      <c r="I4" s="20">
        <v>526</v>
      </c>
      <c r="J4" s="21">
        <v>432</v>
      </c>
      <c r="K4" s="21">
        <v>522</v>
      </c>
      <c r="L4" s="21">
        <v>465</v>
      </c>
      <c r="M4" s="21">
        <v>495</v>
      </c>
      <c r="N4" s="21">
        <v>512</v>
      </c>
      <c r="O4" s="21">
        <v>492</v>
      </c>
      <c r="P4" s="21">
        <v>449</v>
      </c>
      <c r="Q4" s="21">
        <v>359</v>
      </c>
      <c r="R4" s="21">
        <v>372</v>
      </c>
      <c r="S4" s="21">
        <v>400</v>
      </c>
      <c r="T4" s="9">
        <f>S4-Q4</f>
        <v>41</v>
      </c>
      <c r="U4" s="59">
        <f>T4/Q4</f>
        <v>0.11420612813370473</v>
      </c>
      <c r="V4" s="9">
        <f t="shared" ref="V4:V19" si="0">S4-B4</f>
        <v>-107</v>
      </c>
      <c r="W4" s="61">
        <f t="shared" ref="W4:W19" si="1">V4/B4</f>
        <v>-0.21104536489151873</v>
      </c>
    </row>
    <row r="5" spans="1:24" customFormat="1" ht="15.95" customHeight="1" x14ac:dyDescent="0.2">
      <c r="A5" s="35" t="s">
        <v>29</v>
      </c>
      <c r="B5" s="36">
        <v>45</v>
      </c>
      <c r="C5" s="37">
        <v>41</v>
      </c>
      <c r="D5" s="36">
        <v>58</v>
      </c>
      <c r="E5" s="37">
        <v>50</v>
      </c>
      <c r="F5" s="36">
        <v>53</v>
      </c>
      <c r="G5" s="37">
        <v>52</v>
      </c>
      <c r="H5" s="36">
        <v>42</v>
      </c>
      <c r="I5" s="37">
        <v>55</v>
      </c>
      <c r="J5" s="38">
        <v>50</v>
      </c>
      <c r="K5" s="38">
        <v>47</v>
      </c>
      <c r="L5" s="38">
        <v>58</v>
      </c>
      <c r="M5" s="21">
        <v>37</v>
      </c>
      <c r="N5" s="21">
        <v>48</v>
      </c>
      <c r="O5" s="21">
        <v>36</v>
      </c>
      <c r="P5" s="21">
        <v>48</v>
      </c>
      <c r="Q5" s="21">
        <v>26</v>
      </c>
      <c r="R5" s="21">
        <v>33</v>
      </c>
      <c r="S5" s="21">
        <v>32</v>
      </c>
      <c r="T5" s="9">
        <f t="shared" ref="T5:T19" si="2">S5-Q5</f>
        <v>6</v>
      </c>
      <c r="U5" s="59">
        <f t="shared" ref="U5:U19" si="3">T5/Q5</f>
        <v>0.23076923076923078</v>
      </c>
      <c r="V5" s="9">
        <f t="shared" si="0"/>
        <v>-13</v>
      </c>
      <c r="W5" s="61">
        <f t="shared" si="1"/>
        <v>-0.28888888888888886</v>
      </c>
    </row>
    <row r="6" spans="1:24" customFormat="1" ht="15.95" customHeight="1" x14ac:dyDescent="0.2">
      <c r="A6" s="35" t="s">
        <v>1</v>
      </c>
      <c r="B6" s="36">
        <v>4060</v>
      </c>
      <c r="C6" s="37">
        <v>4792</v>
      </c>
      <c r="D6" s="36">
        <v>5334</v>
      </c>
      <c r="E6" s="37">
        <v>5406</v>
      </c>
      <c r="F6" s="36">
        <v>5795</v>
      </c>
      <c r="G6" s="37">
        <v>5937</v>
      </c>
      <c r="H6" s="36">
        <v>6297</v>
      </c>
      <c r="I6" s="37">
        <v>6402</v>
      </c>
      <c r="J6" s="38">
        <v>6636</v>
      </c>
      <c r="K6" s="38">
        <v>6941</v>
      </c>
      <c r="L6" s="38">
        <v>7167</v>
      </c>
      <c r="M6" s="21">
        <v>7300</v>
      </c>
      <c r="N6" s="21">
        <v>7327</v>
      </c>
      <c r="O6" s="21">
        <v>7328</v>
      </c>
      <c r="P6" s="21">
        <v>7867</v>
      </c>
      <c r="Q6" s="21">
        <v>8170</v>
      </c>
      <c r="R6" s="21">
        <v>8142</v>
      </c>
      <c r="S6" s="21">
        <v>8238</v>
      </c>
      <c r="T6" s="9">
        <f t="shared" si="2"/>
        <v>68</v>
      </c>
      <c r="U6" s="59">
        <f t="shared" si="3"/>
        <v>8.3231334149326801E-3</v>
      </c>
      <c r="V6" s="9">
        <f t="shared" si="0"/>
        <v>4178</v>
      </c>
      <c r="W6" s="66">
        <f t="shared" si="1"/>
        <v>1.029064039408867</v>
      </c>
    </row>
    <row r="7" spans="1:24" customFormat="1" ht="15.95" customHeight="1" x14ac:dyDescent="0.2">
      <c r="A7" s="35" t="s">
        <v>2</v>
      </c>
      <c r="B7" s="36">
        <v>64</v>
      </c>
      <c r="C7" s="37">
        <v>49</v>
      </c>
      <c r="D7" s="36">
        <v>79</v>
      </c>
      <c r="E7" s="37">
        <v>55</v>
      </c>
      <c r="F7" s="36">
        <v>59</v>
      </c>
      <c r="G7" s="37">
        <v>65</v>
      </c>
      <c r="H7" s="36">
        <v>69</v>
      </c>
      <c r="I7" s="37">
        <v>82</v>
      </c>
      <c r="J7" s="38">
        <v>71</v>
      </c>
      <c r="K7" s="38">
        <v>52</v>
      </c>
      <c r="L7" s="38">
        <v>55</v>
      </c>
      <c r="M7" s="21">
        <v>66</v>
      </c>
      <c r="N7" s="21">
        <v>52</v>
      </c>
      <c r="O7" s="21">
        <v>75</v>
      </c>
      <c r="P7" s="21">
        <v>69</v>
      </c>
      <c r="Q7" s="21">
        <v>68</v>
      </c>
      <c r="R7" s="21">
        <v>53</v>
      </c>
      <c r="S7" s="21">
        <v>74</v>
      </c>
      <c r="T7" s="9">
        <f t="shared" si="2"/>
        <v>6</v>
      </c>
      <c r="U7" s="59">
        <f t="shared" si="3"/>
        <v>8.8235294117647065E-2</v>
      </c>
      <c r="V7" s="9">
        <f t="shared" si="0"/>
        <v>10</v>
      </c>
      <c r="W7" s="66">
        <f t="shared" si="1"/>
        <v>0.15625</v>
      </c>
    </row>
    <row r="8" spans="1:24" s="65" customFormat="1" ht="15.95" customHeight="1" x14ac:dyDescent="0.2">
      <c r="A8" s="35" t="s">
        <v>13</v>
      </c>
      <c r="B8" s="36">
        <v>122</v>
      </c>
      <c r="C8" s="37">
        <v>115</v>
      </c>
      <c r="D8" s="36">
        <v>103</v>
      </c>
      <c r="E8" s="37">
        <v>126</v>
      </c>
      <c r="F8" s="36">
        <v>114</v>
      </c>
      <c r="G8" s="37">
        <v>117</v>
      </c>
      <c r="H8" s="36">
        <v>113</v>
      </c>
      <c r="I8" s="37">
        <v>89</v>
      </c>
      <c r="J8" s="38">
        <v>90</v>
      </c>
      <c r="K8" s="38">
        <v>119</v>
      </c>
      <c r="L8" s="38">
        <v>130</v>
      </c>
      <c r="M8" s="21">
        <v>128</v>
      </c>
      <c r="N8" s="21">
        <v>149</v>
      </c>
      <c r="O8" s="21">
        <v>190</v>
      </c>
      <c r="P8" s="21">
        <v>187</v>
      </c>
      <c r="Q8" s="21">
        <v>168</v>
      </c>
      <c r="R8" s="21">
        <v>175</v>
      </c>
      <c r="S8" s="21">
        <v>174</v>
      </c>
      <c r="T8" s="9">
        <f t="shared" si="2"/>
        <v>6</v>
      </c>
      <c r="U8" s="59">
        <f t="shared" si="3"/>
        <v>3.5714285714285712E-2</v>
      </c>
      <c r="V8" s="9">
        <f t="shared" si="0"/>
        <v>52</v>
      </c>
      <c r="W8" s="66">
        <f t="shared" si="1"/>
        <v>0.42622950819672129</v>
      </c>
    </row>
    <row r="9" spans="1:24" customFormat="1" ht="15.95" customHeight="1" x14ac:dyDescent="0.2">
      <c r="A9" s="35" t="s">
        <v>3</v>
      </c>
      <c r="B9" s="36">
        <v>191</v>
      </c>
      <c r="C9" s="37">
        <v>232</v>
      </c>
      <c r="D9" s="36">
        <v>267</v>
      </c>
      <c r="E9" s="37">
        <v>264</v>
      </c>
      <c r="F9" s="36">
        <v>274</v>
      </c>
      <c r="G9" s="37">
        <v>299</v>
      </c>
      <c r="H9" s="36">
        <v>314</v>
      </c>
      <c r="I9" s="37">
        <v>381</v>
      </c>
      <c r="J9" s="38">
        <v>372</v>
      </c>
      <c r="K9" s="38">
        <v>361</v>
      </c>
      <c r="L9" s="38">
        <v>390</v>
      </c>
      <c r="M9" s="21">
        <v>366</v>
      </c>
      <c r="N9" s="21">
        <v>401</v>
      </c>
      <c r="O9" s="21">
        <v>325</v>
      </c>
      <c r="P9" s="21">
        <v>386</v>
      </c>
      <c r="Q9" s="21">
        <v>487</v>
      </c>
      <c r="R9" s="21">
        <v>374</v>
      </c>
      <c r="S9" s="21">
        <v>404</v>
      </c>
      <c r="T9" s="9">
        <f t="shared" si="2"/>
        <v>-83</v>
      </c>
      <c r="U9" s="58">
        <f t="shared" si="3"/>
        <v>-0.17043121149897331</v>
      </c>
      <c r="V9" s="9">
        <f t="shared" si="0"/>
        <v>213</v>
      </c>
      <c r="W9" s="66">
        <f t="shared" si="1"/>
        <v>1.1151832460732984</v>
      </c>
    </row>
    <row r="10" spans="1:24" s="65" customFormat="1" ht="15.95" customHeight="1" x14ac:dyDescent="0.2">
      <c r="A10" s="35" t="s">
        <v>11</v>
      </c>
      <c r="B10" s="36">
        <v>1377</v>
      </c>
      <c r="C10" s="37">
        <v>1495</v>
      </c>
      <c r="D10" s="36">
        <v>1606</v>
      </c>
      <c r="E10" s="37">
        <v>1549</v>
      </c>
      <c r="F10" s="36">
        <v>1524</v>
      </c>
      <c r="G10" s="37">
        <v>1466</v>
      </c>
      <c r="H10" s="36">
        <v>1498</v>
      </c>
      <c r="I10" s="37">
        <v>1530</v>
      </c>
      <c r="J10" s="38">
        <v>1271</v>
      </c>
      <c r="K10" s="38">
        <v>1223</v>
      </c>
      <c r="L10" s="38">
        <v>977</v>
      </c>
      <c r="M10" s="21">
        <v>1060</v>
      </c>
      <c r="N10" s="21">
        <v>1101</v>
      </c>
      <c r="O10" s="21">
        <v>1032</v>
      </c>
      <c r="P10" s="21">
        <v>1026</v>
      </c>
      <c r="Q10" s="21">
        <v>1645</v>
      </c>
      <c r="R10" s="21">
        <v>1571</v>
      </c>
      <c r="S10" s="21">
        <v>1442</v>
      </c>
      <c r="T10" s="9">
        <f t="shared" si="2"/>
        <v>-203</v>
      </c>
      <c r="U10" s="58">
        <f t="shared" si="3"/>
        <v>-0.12340425531914893</v>
      </c>
      <c r="V10" s="9">
        <f t="shared" si="0"/>
        <v>65</v>
      </c>
      <c r="W10" s="66">
        <f t="shared" si="1"/>
        <v>4.7204066811909952E-2</v>
      </c>
    </row>
    <row r="11" spans="1:24" s="65" customFormat="1" ht="15.95" customHeight="1" x14ac:dyDescent="0.2">
      <c r="A11" s="35" t="s">
        <v>8</v>
      </c>
      <c r="B11" s="36">
        <v>158</v>
      </c>
      <c r="C11" s="37">
        <v>218</v>
      </c>
      <c r="D11" s="36">
        <v>214</v>
      </c>
      <c r="E11" s="37">
        <v>312</v>
      </c>
      <c r="F11" s="36">
        <v>340</v>
      </c>
      <c r="G11" s="37">
        <v>319</v>
      </c>
      <c r="H11" s="36">
        <v>390</v>
      </c>
      <c r="I11" s="37">
        <v>414</v>
      </c>
      <c r="J11" s="38">
        <v>402</v>
      </c>
      <c r="K11" s="38">
        <v>354</v>
      </c>
      <c r="L11" s="38">
        <v>309</v>
      </c>
      <c r="M11" s="21">
        <v>358</v>
      </c>
      <c r="N11" s="21">
        <v>390</v>
      </c>
      <c r="O11" s="21">
        <v>375</v>
      </c>
      <c r="P11" s="21">
        <v>436</v>
      </c>
      <c r="Q11" s="21">
        <v>483</v>
      </c>
      <c r="R11" s="21">
        <v>522</v>
      </c>
      <c r="S11" s="21">
        <v>479</v>
      </c>
      <c r="T11" s="9">
        <f t="shared" si="2"/>
        <v>-4</v>
      </c>
      <c r="U11" s="58">
        <f t="shared" si="3"/>
        <v>-8.2815734989648039E-3</v>
      </c>
      <c r="V11" s="9">
        <f t="shared" si="0"/>
        <v>321</v>
      </c>
      <c r="W11" s="66">
        <f t="shared" si="1"/>
        <v>2.0316455696202533</v>
      </c>
    </row>
    <row r="12" spans="1:24" s="65" customFormat="1" ht="15.95" customHeight="1" x14ac:dyDescent="0.2">
      <c r="A12" s="35" t="s">
        <v>9</v>
      </c>
      <c r="B12" s="36">
        <v>159</v>
      </c>
      <c r="C12" s="37">
        <v>183</v>
      </c>
      <c r="D12" s="36">
        <v>196</v>
      </c>
      <c r="E12" s="37">
        <v>189</v>
      </c>
      <c r="F12" s="36">
        <v>207</v>
      </c>
      <c r="G12" s="37">
        <v>179</v>
      </c>
      <c r="H12" s="36">
        <v>164</v>
      </c>
      <c r="I12" s="37">
        <v>188</v>
      </c>
      <c r="J12" s="38">
        <v>223</v>
      </c>
      <c r="K12" s="38">
        <v>221</v>
      </c>
      <c r="L12" s="38">
        <v>210</v>
      </c>
      <c r="M12" s="21">
        <v>241</v>
      </c>
      <c r="N12" s="21">
        <v>251</v>
      </c>
      <c r="O12" s="21">
        <v>235</v>
      </c>
      <c r="P12" s="21">
        <v>292</v>
      </c>
      <c r="Q12" s="21">
        <v>136</v>
      </c>
      <c r="R12" s="21">
        <v>138</v>
      </c>
      <c r="S12" s="21">
        <v>104</v>
      </c>
      <c r="T12" s="9">
        <f t="shared" si="2"/>
        <v>-32</v>
      </c>
      <c r="U12" s="58">
        <f t="shared" si="3"/>
        <v>-0.23529411764705882</v>
      </c>
      <c r="V12" s="9">
        <f t="shared" si="0"/>
        <v>-55</v>
      </c>
      <c r="W12" s="61">
        <f t="shared" si="1"/>
        <v>-0.34591194968553457</v>
      </c>
    </row>
    <row r="13" spans="1:24" s="65" customFormat="1" ht="15.95" customHeight="1" x14ac:dyDescent="0.2">
      <c r="A13" s="35" t="s">
        <v>10</v>
      </c>
      <c r="B13" s="36">
        <v>328</v>
      </c>
      <c r="C13" s="37">
        <v>351</v>
      </c>
      <c r="D13" s="36">
        <v>384</v>
      </c>
      <c r="E13" s="37">
        <v>394</v>
      </c>
      <c r="F13" s="36">
        <v>349</v>
      </c>
      <c r="G13" s="37">
        <v>379</v>
      </c>
      <c r="H13" s="36">
        <v>390</v>
      </c>
      <c r="I13" s="37">
        <v>383</v>
      </c>
      <c r="J13" s="38">
        <v>358</v>
      </c>
      <c r="K13" s="38">
        <v>338</v>
      </c>
      <c r="L13" s="38">
        <v>401</v>
      </c>
      <c r="M13" s="21">
        <v>378</v>
      </c>
      <c r="N13" s="21">
        <v>385</v>
      </c>
      <c r="O13" s="21">
        <v>387</v>
      </c>
      <c r="P13" s="21">
        <v>373</v>
      </c>
      <c r="Q13" s="21">
        <v>259</v>
      </c>
      <c r="R13" s="21">
        <v>352</v>
      </c>
      <c r="S13" s="21">
        <v>380</v>
      </c>
      <c r="T13" s="9">
        <f t="shared" si="2"/>
        <v>121</v>
      </c>
      <c r="U13" s="59">
        <f t="shared" si="3"/>
        <v>0.46718146718146719</v>
      </c>
      <c r="V13" s="9">
        <f t="shared" si="0"/>
        <v>52</v>
      </c>
      <c r="W13" s="66">
        <f t="shared" si="1"/>
        <v>0.15853658536585366</v>
      </c>
    </row>
    <row r="14" spans="1:24" s="65" customFormat="1" ht="15.95" customHeight="1" x14ac:dyDescent="0.2">
      <c r="A14" s="35" t="s">
        <v>4</v>
      </c>
      <c r="B14" s="36">
        <v>97</v>
      </c>
      <c r="C14" s="37">
        <v>121</v>
      </c>
      <c r="D14" s="36">
        <v>142</v>
      </c>
      <c r="E14" s="37">
        <v>162</v>
      </c>
      <c r="F14" s="36">
        <v>160</v>
      </c>
      <c r="G14" s="37">
        <v>193</v>
      </c>
      <c r="H14" s="36">
        <v>174</v>
      </c>
      <c r="I14" s="37">
        <v>178</v>
      </c>
      <c r="J14" s="38">
        <v>168</v>
      </c>
      <c r="K14" s="38">
        <v>169</v>
      </c>
      <c r="L14" s="38">
        <v>129</v>
      </c>
      <c r="M14" s="21">
        <v>149</v>
      </c>
      <c r="N14" s="21">
        <v>170</v>
      </c>
      <c r="O14" s="21">
        <v>157</v>
      </c>
      <c r="P14" s="21">
        <v>164</v>
      </c>
      <c r="Q14" s="21">
        <v>183</v>
      </c>
      <c r="R14" s="21">
        <v>127</v>
      </c>
      <c r="S14" s="21">
        <v>121</v>
      </c>
      <c r="T14" s="9">
        <f t="shared" si="2"/>
        <v>-62</v>
      </c>
      <c r="U14" s="58">
        <f t="shared" si="3"/>
        <v>-0.33879781420765026</v>
      </c>
      <c r="V14" s="9">
        <f t="shared" si="0"/>
        <v>24</v>
      </c>
      <c r="W14" s="66">
        <f t="shared" si="1"/>
        <v>0.24742268041237114</v>
      </c>
    </row>
    <row r="15" spans="1:24" customFormat="1" ht="15.95" customHeight="1" x14ac:dyDescent="0.2">
      <c r="A15" s="35" t="s">
        <v>16</v>
      </c>
      <c r="B15" s="36">
        <v>109</v>
      </c>
      <c r="C15" s="37">
        <v>127</v>
      </c>
      <c r="D15" s="36">
        <v>159</v>
      </c>
      <c r="E15" s="37">
        <v>152</v>
      </c>
      <c r="F15" s="36">
        <v>138</v>
      </c>
      <c r="G15" s="37">
        <v>199</v>
      </c>
      <c r="H15" s="36">
        <v>119</v>
      </c>
      <c r="I15" s="37">
        <v>138</v>
      </c>
      <c r="J15" s="38">
        <v>102</v>
      </c>
      <c r="K15" s="38">
        <v>127</v>
      </c>
      <c r="L15" s="38">
        <v>185</v>
      </c>
      <c r="M15" s="21">
        <v>163</v>
      </c>
      <c r="N15" s="21">
        <v>155</v>
      </c>
      <c r="O15" s="21">
        <v>136</v>
      </c>
      <c r="P15" s="21">
        <v>160</v>
      </c>
      <c r="Q15" s="21">
        <v>28</v>
      </c>
      <c r="R15" s="21">
        <v>35</v>
      </c>
      <c r="S15" s="21">
        <v>27</v>
      </c>
      <c r="T15" s="9">
        <f t="shared" si="2"/>
        <v>-1</v>
      </c>
      <c r="U15" s="58">
        <f t="shared" si="3"/>
        <v>-3.5714285714285712E-2</v>
      </c>
      <c r="V15" s="9">
        <f t="shared" si="0"/>
        <v>-82</v>
      </c>
      <c r="W15" s="61">
        <f t="shared" si="1"/>
        <v>-0.75229357798165142</v>
      </c>
    </row>
    <row r="16" spans="1:24" customFormat="1" ht="15.95" customHeight="1" x14ac:dyDescent="0.2">
      <c r="A16" s="35" t="s">
        <v>17</v>
      </c>
      <c r="B16" s="36">
        <v>95</v>
      </c>
      <c r="C16" s="37">
        <v>93</v>
      </c>
      <c r="D16" s="36">
        <v>132</v>
      </c>
      <c r="E16" s="37">
        <v>149</v>
      </c>
      <c r="F16" s="36">
        <v>182</v>
      </c>
      <c r="G16" s="37">
        <v>192</v>
      </c>
      <c r="H16" s="36">
        <v>189</v>
      </c>
      <c r="I16" s="37">
        <v>196</v>
      </c>
      <c r="J16" s="38">
        <v>193</v>
      </c>
      <c r="K16" s="38">
        <v>195</v>
      </c>
      <c r="L16" s="38">
        <v>151</v>
      </c>
      <c r="M16" s="21">
        <v>214</v>
      </c>
      <c r="N16" s="21">
        <v>177</v>
      </c>
      <c r="O16" s="21">
        <v>158</v>
      </c>
      <c r="P16" s="21">
        <v>172</v>
      </c>
      <c r="Q16" s="68" t="s">
        <v>34</v>
      </c>
      <c r="R16" s="21">
        <v>106</v>
      </c>
      <c r="S16" s="21">
        <v>114</v>
      </c>
      <c r="T16" s="9" t="s">
        <v>34</v>
      </c>
      <c r="U16" s="58" t="s">
        <v>34</v>
      </c>
      <c r="V16" s="9">
        <f t="shared" si="0"/>
        <v>19</v>
      </c>
      <c r="W16" s="66">
        <f t="shared" si="1"/>
        <v>0.2</v>
      </c>
    </row>
    <row r="17" spans="1:25" customFormat="1" ht="15.95" customHeight="1" x14ac:dyDescent="0.2">
      <c r="A17" s="35" t="s">
        <v>15</v>
      </c>
      <c r="B17" s="36">
        <v>505</v>
      </c>
      <c r="C17" s="37">
        <v>549</v>
      </c>
      <c r="D17" s="36">
        <v>586</v>
      </c>
      <c r="E17" s="37">
        <v>619</v>
      </c>
      <c r="F17" s="36">
        <v>661</v>
      </c>
      <c r="G17" s="37">
        <v>679</v>
      </c>
      <c r="H17" s="36">
        <v>641</v>
      </c>
      <c r="I17" s="37">
        <v>620</v>
      </c>
      <c r="J17" s="38">
        <v>661</v>
      </c>
      <c r="K17" s="38">
        <v>698</v>
      </c>
      <c r="L17" s="38">
        <v>648</v>
      </c>
      <c r="M17" s="21">
        <v>620</v>
      </c>
      <c r="N17" s="21">
        <v>656</v>
      </c>
      <c r="O17" s="21">
        <v>668</v>
      </c>
      <c r="P17" s="21">
        <v>645</v>
      </c>
      <c r="Q17" s="21">
        <v>678</v>
      </c>
      <c r="R17" s="21">
        <v>638</v>
      </c>
      <c r="S17" s="21">
        <v>568</v>
      </c>
      <c r="T17" s="9">
        <f t="shared" si="2"/>
        <v>-110</v>
      </c>
      <c r="U17" s="58">
        <f t="shared" si="3"/>
        <v>-0.16224188790560473</v>
      </c>
      <c r="V17" s="9">
        <f t="shared" si="0"/>
        <v>63</v>
      </c>
      <c r="W17" s="66">
        <f t="shared" si="1"/>
        <v>0.12475247524752475</v>
      </c>
      <c r="Y17" s="49"/>
    </row>
    <row r="18" spans="1:25" customFormat="1" ht="15.95" customHeight="1" x14ac:dyDescent="0.2">
      <c r="A18" s="19" t="s">
        <v>5</v>
      </c>
      <c r="B18" s="4">
        <v>1459</v>
      </c>
      <c r="C18" s="20">
        <v>1438</v>
      </c>
      <c r="D18" s="4">
        <v>1551</v>
      </c>
      <c r="E18" s="20">
        <v>1501</v>
      </c>
      <c r="F18" s="4">
        <v>1526</v>
      </c>
      <c r="G18" s="20">
        <v>1456</v>
      </c>
      <c r="H18" s="4">
        <v>1525</v>
      </c>
      <c r="I18" s="20">
        <v>1512</v>
      </c>
      <c r="J18" s="21">
        <v>1624</v>
      </c>
      <c r="K18" s="21">
        <v>1636</v>
      </c>
      <c r="L18" s="21">
        <v>1699</v>
      </c>
      <c r="M18" s="21">
        <v>1692</v>
      </c>
      <c r="N18" s="21">
        <v>1660</v>
      </c>
      <c r="O18" s="21">
        <v>1598</v>
      </c>
      <c r="P18" s="21">
        <v>1523</v>
      </c>
      <c r="Q18" s="21">
        <v>1954</v>
      </c>
      <c r="R18" s="21">
        <v>1843</v>
      </c>
      <c r="S18" s="21">
        <v>1748</v>
      </c>
      <c r="T18" s="9">
        <f t="shared" si="2"/>
        <v>-206</v>
      </c>
      <c r="U18" s="58">
        <f t="shared" si="3"/>
        <v>-0.10542476970317298</v>
      </c>
      <c r="V18" s="9">
        <f t="shared" si="0"/>
        <v>289</v>
      </c>
      <c r="W18" s="66">
        <f t="shared" si="1"/>
        <v>0.19808087731322824</v>
      </c>
    </row>
    <row r="19" spans="1:25" customFormat="1" ht="21" customHeight="1" thickBot="1" x14ac:dyDescent="0.25">
      <c r="A19" s="24" t="s">
        <v>14</v>
      </c>
      <c r="B19" s="15">
        <v>13569</v>
      </c>
      <c r="C19" s="16">
        <v>13775</v>
      </c>
      <c r="D19" s="15">
        <v>13849</v>
      </c>
      <c r="E19" s="16">
        <v>13968</v>
      </c>
      <c r="F19" s="15">
        <v>14135</v>
      </c>
      <c r="G19" s="16">
        <v>14470</v>
      </c>
      <c r="H19" s="15">
        <v>13872</v>
      </c>
      <c r="I19" s="16">
        <v>14061</v>
      </c>
      <c r="J19" s="10">
        <v>14139</v>
      </c>
      <c r="K19" s="10">
        <v>14551</v>
      </c>
      <c r="L19" s="10">
        <v>14736</v>
      </c>
      <c r="M19" s="10">
        <v>15064</v>
      </c>
      <c r="N19" s="10">
        <v>15251</v>
      </c>
      <c r="O19" s="10">
        <v>14967</v>
      </c>
      <c r="P19" s="10">
        <v>15663</v>
      </c>
      <c r="Q19" s="10">
        <f>SUM(Q4:Q18)</f>
        <v>14644</v>
      </c>
      <c r="R19" s="10">
        <f t="shared" ref="R19:S19" si="4">SUM(R4:R18)</f>
        <v>14481</v>
      </c>
      <c r="S19" s="10">
        <f t="shared" si="4"/>
        <v>14305</v>
      </c>
      <c r="T19" s="11">
        <f t="shared" si="2"/>
        <v>-339</v>
      </c>
      <c r="U19" s="60">
        <f t="shared" si="3"/>
        <v>-2.3149412728762635E-2</v>
      </c>
      <c r="V19" s="11">
        <f t="shared" si="0"/>
        <v>736</v>
      </c>
      <c r="W19" s="67">
        <f t="shared" si="1"/>
        <v>5.4241285282629524E-2</v>
      </c>
    </row>
    <row r="20" spans="1:25" customFormat="1" ht="15.75" thickBot="1" x14ac:dyDescent="0.3">
      <c r="A20" s="6"/>
      <c r="B20" s="6"/>
      <c r="C20" s="6"/>
      <c r="D20" s="6"/>
      <c r="E20" s="6"/>
      <c r="F20" s="6"/>
      <c r="G20" s="6"/>
      <c r="H20" s="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72"/>
      <c r="U20" s="73"/>
      <c r="V20" s="72"/>
      <c r="W20" s="73"/>
    </row>
    <row r="21" spans="1:25" customFormat="1" ht="15" x14ac:dyDescent="0.25">
      <c r="A21" s="26"/>
      <c r="B21" s="27">
        <v>2000</v>
      </c>
      <c r="C21" s="27">
        <v>2001</v>
      </c>
      <c r="D21" s="28">
        <v>2002</v>
      </c>
      <c r="E21" s="27">
        <v>2003</v>
      </c>
      <c r="F21" s="28">
        <v>2004</v>
      </c>
      <c r="G21" s="27">
        <v>2005</v>
      </c>
      <c r="H21" s="28">
        <v>2006</v>
      </c>
      <c r="I21" s="27">
        <v>2007</v>
      </c>
      <c r="J21" s="28">
        <v>2008</v>
      </c>
      <c r="K21" s="27">
        <v>2009</v>
      </c>
      <c r="L21" s="27">
        <v>2010</v>
      </c>
      <c r="M21" s="27">
        <v>2011</v>
      </c>
      <c r="N21" s="27">
        <v>2012</v>
      </c>
      <c r="O21" s="27">
        <v>2013</v>
      </c>
      <c r="P21" s="27">
        <v>2014</v>
      </c>
      <c r="Q21" s="27">
        <v>2016</v>
      </c>
      <c r="R21" s="27">
        <v>2017</v>
      </c>
      <c r="S21" s="27">
        <v>2018</v>
      </c>
      <c r="T21" s="69" t="s">
        <v>33</v>
      </c>
      <c r="U21" s="70"/>
      <c r="V21" s="69" t="s">
        <v>30</v>
      </c>
      <c r="W21" s="71"/>
    </row>
    <row r="22" spans="1:25" customFormat="1" ht="15.75" thickBot="1" x14ac:dyDescent="0.3">
      <c r="A22" s="29" t="s">
        <v>18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0" t="s">
        <v>19</v>
      </c>
      <c r="N22" s="30" t="s">
        <v>19</v>
      </c>
      <c r="O22" s="30" t="s">
        <v>19</v>
      </c>
      <c r="P22" s="30" t="s">
        <v>19</v>
      </c>
      <c r="Q22" s="30" t="s">
        <v>19</v>
      </c>
      <c r="R22" s="30" t="s">
        <v>19</v>
      </c>
      <c r="S22" s="30" t="s">
        <v>19</v>
      </c>
      <c r="T22" s="32" t="s">
        <v>7</v>
      </c>
      <c r="U22" s="33" t="s">
        <v>6</v>
      </c>
      <c r="V22" s="32" t="s">
        <v>7</v>
      </c>
      <c r="W22" s="34" t="s">
        <v>6</v>
      </c>
    </row>
    <row r="23" spans="1:25" customFormat="1" ht="15.95" customHeight="1" x14ac:dyDescent="0.2">
      <c r="A23" s="19" t="s">
        <v>0</v>
      </c>
      <c r="B23" s="3">
        <f t="shared" ref="B23:L23" si="5">(B4/B$40)*100000</f>
        <v>22.404858893580013</v>
      </c>
      <c r="C23" s="3">
        <f t="shared" si="5"/>
        <v>22.50938072978472</v>
      </c>
      <c r="D23" s="3">
        <f t="shared" si="5"/>
        <v>22.324908163445965</v>
      </c>
      <c r="E23" s="3">
        <f t="shared" si="5"/>
        <v>22.057170308232955</v>
      </c>
      <c r="F23" s="3">
        <f t="shared" si="5"/>
        <v>19.900002487500313</v>
      </c>
      <c r="G23" s="3">
        <f t="shared" si="5"/>
        <v>23.524464402072653</v>
      </c>
      <c r="H23" s="3">
        <f t="shared" si="5"/>
        <v>20.848466669440967</v>
      </c>
      <c r="I23" s="3">
        <f t="shared" si="5"/>
        <v>21.41842937761546</v>
      </c>
      <c r="J23" s="13">
        <f t="shared" si="5"/>
        <v>17.451633323409062</v>
      </c>
      <c r="K23" s="13">
        <f t="shared" si="5"/>
        <v>21.019857725361465</v>
      </c>
      <c r="L23" s="13">
        <f t="shared" si="5"/>
        <v>18.608522703398158</v>
      </c>
      <c r="M23" s="13">
        <f t="shared" ref="M23:O38" si="6">(M4/M$40)*100000</f>
        <v>19.633554577711987</v>
      </c>
      <c r="N23" s="13">
        <f t="shared" si="6"/>
        <v>20.198218690689924</v>
      </c>
      <c r="O23" s="13">
        <f t="shared" ref="O23:P37" si="7">(O4/O$40)*100000</f>
        <v>19.047464190186606</v>
      </c>
      <c r="P23" s="13">
        <f t="shared" si="7"/>
        <v>17.167480433278147</v>
      </c>
      <c r="Q23" s="13">
        <f t="shared" ref="Q23:S34" si="8">(Q4/Q$40)*100000</f>
        <v>13.236760290014098</v>
      </c>
      <c r="R23" s="13">
        <f t="shared" si="8"/>
        <v>13.503952628714995</v>
      </c>
      <c r="S23" s="13">
        <f t="shared" si="8"/>
        <v>14.264521282665752</v>
      </c>
      <c r="T23" s="13">
        <f>S23-Q23</f>
        <v>1.027760992651654</v>
      </c>
      <c r="U23" s="59">
        <f>T23/Q23</f>
        <v>7.7644451522401889E-2</v>
      </c>
      <c r="V23" s="13">
        <f t="shared" ref="V23:V38" si="9">S23-B23</f>
        <v>-8.1403376109142602</v>
      </c>
      <c r="W23" s="23">
        <f t="shared" ref="W23:W38" si="10">V23/B23</f>
        <v>-0.36332911756238861</v>
      </c>
    </row>
    <row r="24" spans="1:25" customFormat="1" ht="15.95" customHeight="1" x14ac:dyDescent="0.2">
      <c r="A24" s="35" t="s">
        <v>29</v>
      </c>
      <c r="B24" s="39">
        <f t="shared" ref="B24:L24" si="11">(B5/B$40)*100000</f>
        <v>1.9885969432171611</v>
      </c>
      <c r="C24" s="39">
        <f t="shared" si="11"/>
        <v>1.7920089513032496</v>
      </c>
      <c r="D24" s="39">
        <f t="shared" si="11"/>
        <v>2.5045351517985801</v>
      </c>
      <c r="E24" s="39">
        <f t="shared" si="11"/>
        <v>2.1331886178175008</v>
      </c>
      <c r="F24" s="39">
        <f t="shared" si="11"/>
        <v>2.2345341776218568</v>
      </c>
      <c r="G24" s="39">
        <f t="shared" si="11"/>
        <v>2.165083449394297</v>
      </c>
      <c r="H24" s="39">
        <f t="shared" si="11"/>
        <v>1.7305051385701991</v>
      </c>
      <c r="I24" s="39">
        <f t="shared" si="11"/>
        <v>2.2395696117278523</v>
      </c>
      <c r="J24" s="40">
        <f t="shared" si="11"/>
        <v>2.0198649679871603</v>
      </c>
      <c r="K24" s="40">
        <f t="shared" si="11"/>
        <v>1.8925925538160706</v>
      </c>
      <c r="L24" s="13">
        <f t="shared" si="11"/>
        <v>2.3210630468754689</v>
      </c>
      <c r="M24" s="13">
        <f t="shared" si="6"/>
        <v>1.4675586250006942</v>
      </c>
      <c r="N24" s="13">
        <f t="shared" si="6"/>
        <v>1.8935830022521805</v>
      </c>
      <c r="O24" s="13">
        <f t="shared" si="7"/>
        <v>1.3937168919648737</v>
      </c>
      <c r="P24" s="13">
        <f t="shared" si="7"/>
        <v>1.8352763046711604</v>
      </c>
      <c r="Q24" s="13">
        <f t="shared" si="8"/>
        <v>0.95865116306508802</v>
      </c>
      <c r="R24" s="13">
        <f t="shared" si="8"/>
        <v>1.1979312815795558</v>
      </c>
      <c r="S24" s="13">
        <f t="shared" si="8"/>
        <v>1.1411617026132603</v>
      </c>
      <c r="T24" s="13">
        <f t="shared" ref="T24:T38" si="12">S24-Q24</f>
        <v>0.18251053954817231</v>
      </c>
      <c r="U24" s="59">
        <f t="shared" ref="U24:U38" si="13">T24/Q24</f>
        <v>0.19038264029705318</v>
      </c>
      <c r="V24" s="13">
        <f t="shared" si="9"/>
        <v>-0.84743524060390074</v>
      </c>
      <c r="W24" s="23">
        <f t="shared" si="10"/>
        <v>-0.4261473112962329</v>
      </c>
    </row>
    <row r="25" spans="1:25" customFormat="1" ht="15.95" customHeight="1" x14ac:dyDescent="0.2">
      <c r="A25" s="35" t="s">
        <v>1</v>
      </c>
      <c r="B25" s="39">
        <f t="shared" ref="B25:L25" si="14">(B6/B$40)*100000</f>
        <v>179.41563532137053</v>
      </c>
      <c r="C25" s="39">
        <f t="shared" si="14"/>
        <v>209.44650962549196</v>
      </c>
      <c r="D25" s="39">
        <f t="shared" si="14"/>
        <v>230.33087068437285</v>
      </c>
      <c r="E25" s="39">
        <f t="shared" si="14"/>
        <v>230.64035335842817</v>
      </c>
      <c r="F25" s="39">
        <f t="shared" si="14"/>
        <v>244.32312376072946</v>
      </c>
      <c r="G25" s="39">
        <f t="shared" si="14"/>
        <v>247.19423921257581</v>
      </c>
      <c r="H25" s="39">
        <f t="shared" si="14"/>
        <v>259.45216327563196</v>
      </c>
      <c r="I25" s="39">
        <f t="shared" si="14"/>
        <v>260.685902805122</v>
      </c>
      <c r="J25" s="40">
        <f t="shared" si="14"/>
        <v>268.07647855125589</v>
      </c>
      <c r="K25" s="40">
        <f t="shared" si="14"/>
        <v>279.49967906462439</v>
      </c>
      <c r="L25" s="13">
        <f t="shared" si="14"/>
        <v>286.81135960269802</v>
      </c>
      <c r="M25" s="13">
        <f t="shared" si="6"/>
        <v>289.54535033797475</v>
      </c>
      <c r="N25" s="13">
        <f t="shared" si="6"/>
        <v>289.04755536461926</v>
      </c>
      <c r="O25" s="13">
        <f t="shared" si="7"/>
        <v>283.6988162310721</v>
      </c>
      <c r="P25" s="13">
        <f t="shared" si="7"/>
        <v>300.79413935100041</v>
      </c>
      <c r="Q25" s="13">
        <f t="shared" si="8"/>
        <v>301.23769239391419</v>
      </c>
      <c r="R25" s="13">
        <f t="shared" si="8"/>
        <v>295.5623180188104</v>
      </c>
      <c r="S25" s="13">
        <f t="shared" si="8"/>
        <v>293.77781581650123</v>
      </c>
      <c r="T25" s="13">
        <f t="shared" si="12"/>
        <v>-7.4598765774129561</v>
      </c>
      <c r="U25" s="58">
        <f t="shared" si="13"/>
        <v>-2.4764087515509282E-2</v>
      </c>
      <c r="V25" s="13">
        <f t="shared" si="9"/>
        <v>114.3621804951307</v>
      </c>
      <c r="W25" s="66">
        <f t="shared" si="10"/>
        <v>0.63741479548470992</v>
      </c>
    </row>
    <row r="26" spans="1:25" customFormat="1" ht="15.95" customHeight="1" x14ac:dyDescent="0.2">
      <c r="A26" s="35" t="s">
        <v>2</v>
      </c>
      <c r="B26" s="39">
        <f t="shared" ref="B26:L26" si="15">(B7/B$40)*100000</f>
        <v>2.828226763686629</v>
      </c>
      <c r="C26" s="39">
        <f t="shared" si="15"/>
        <v>2.1416692344843713</v>
      </c>
      <c r="D26" s="39">
        <f t="shared" si="15"/>
        <v>3.4113496033118587</v>
      </c>
      <c r="E26" s="39">
        <f t="shared" si="15"/>
        <v>2.3465074795992504</v>
      </c>
      <c r="F26" s="39">
        <f t="shared" si="15"/>
        <v>2.4875003109375391</v>
      </c>
      <c r="G26" s="39">
        <f t="shared" si="15"/>
        <v>2.7063543117428717</v>
      </c>
      <c r="H26" s="39">
        <f t="shared" si="15"/>
        <v>2.8429727276510413</v>
      </c>
      <c r="I26" s="39">
        <f t="shared" si="15"/>
        <v>3.338994693848798</v>
      </c>
      <c r="J26" s="40">
        <f t="shared" si="15"/>
        <v>2.8682082545417673</v>
      </c>
      <c r="K26" s="40">
        <f t="shared" si="15"/>
        <v>2.093932187200759</v>
      </c>
      <c r="L26" s="13">
        <f t="shared" si="15"/>
        <v>2.2010080616922547</v>
      </c>
      <c r="M26" s="13">
        <f t="shared" si="6"/>
        <v>2.6178072770282652</v>
      </c>
      <c r="N26" s="13">
        <f t="shared" si="6"/>
        <v>2.0513815857731954</v>
      </c>
      <c r="O26" s="13">
        <f t="shared" si="7"/>
        <v>2.9035768582601538</v>
      </c>
      <c r="P26" s="13">
        <f t="shared" si="7"/>
        <v>2.6382096879647934</v>
      </c>
      <c r="Q26" s="13">
        <f t="shared" si="8"/>
        <v>2.5072415034009996</v>
      </c>
      <c r="R26" s="13">
        <f t="shared" si="8"/>
        <v>1.9239502401126201</v>
      </c>
      <c r="S26" s="13">
        <f t="shared" si="8"/>
        <v>2.6389364372931645</v>
      </c>
      <c r="T26" s="13">
        <f t="shared" si="12"/>
        <v>0.13169493389216491</v>
      </c>
      <c r="U26" s="59">
        <f t="shared" si="13"/>
        <v>5.2525827174416423E-2</v>
      </c>
      <c r="V26" s="13">
        <f t="shared" si="9"/>
        <v>-0.18929032639346444</v>
      </c>
      <c r="W26" s="23">
        <f t="shared" si="10"/>
        <v>-6.692897784006617E-2</v>
      </c>
    </row>
    <row r="27" spans="1:25" customFormat="1" ht="15.95" customHeight="1" x14ac:dyDescent="0.2">
      <c r="A27" s="35" t="s">
        <v>13</v>
      </c>
      <c r="B27" s="39">
        <f t="shared" ref="B27:L27" si="16">(B8/B$40)*100000</f>
        <v>5.3913072682776368</v>
      </c>
      <c r="C27" s="39">
        <f t="shared" si="16"/>
        <v>5.0263665707286265</v>
      </c>
      <c r="D27" s="39">
        <f t="shared" si="16"/>
        <v>4.4477089764698921</v>
      </c>
      <c r="E27" s="39">
        <f t="shared" si="16"/>
        <v>5.3756353169001017</v>
      </c>
      <c r="F27" s="39">
        <f t="shared" si="16"/>
        <v>4.8063565329979561</v>
      </c>
      <c r="G27" s="39">
        <f t="shared" si="16"/>
        <v>4.8714377611371686</v>
      </c>
      <c r="H27" s="39">
        <f t="shared" si="16"/>
        <v>4.6558828728198209</v>
      </c>
      <c r="I27" s="39">
        <f t="shared" si="16"/>
        <v>3.6240308262505248</v>
      </c>
      <c r="J27" s="40">
        <f t="shared" si="16"/>
        <v>3.6357569423768883</v>
      </c>
      <c r="K27" s="40">
        <f t="shared" si="16"/>
        <v>4.791883274555583</v>
      </c>
      <c r="L27" s="13">
        <f t="shared" si="16"/>
        <v>5.2023826912726028</v>
      </c>
      <c r="M27" s="13">
        <f t="shared" si="6"/>
        <v>5.0769595675699684</v>
      </c>
      <c r="N27" s="13">
        <f t="shared" si="6"/>
        <v>5.8779972361578094</v>
      </c>
      <c r="O27" s="13">
        <f t="shared" si="7"/>
        <v>7.3557280409257215</v>
      </c>
      <c r="P27" s="13">
        <f t="shared" si="7"/>
        <v>7.1499306036147301</v>
      </c>
      <c r="Q27" s="13">
        <f t="shared" si="8"/>
        <v>6.1943613613436455</v>
      </c>
      <c r="R27" s="13">
        <f t="shared" si="8"/>
        <v>6.3526658871643118</v>
      </c>
      <c r="S27" s="13">
        <f t="shared" si="8"/>
        <v>6.2050667579596031</v>
      </c>
      <c r="T27" s="13">
        <f t="shared" si="12"/>
        <v>1.0705396615957596E-2</v>
      </c>
      <c r="U27" s="59">
        <f t="shared" si="13"/>
        <v>1.7282486428327202E-3</v>
      </c>
      <c r="V27" s="13">
        <f t="shared" si="9"/>
        <v>0.81375948968196621</v>
      </c>
      <c r="W27" s="66">
        <f t="shared" si="10"/>
        <v>0.15093917841969676</v>
      </c>
    </row>
    <row r="28" spans="1:25" customFormat="1" ht="15.95" customHeight="1" x14ac:dyDescent="0.2">
      <c r="A28" s="35" t="s">
        <v>3</v>
      </c>
      <c r="B28" s="39">
        <f t="shared" ref="B28:L28" si="17">(B9/B$40)*100000</f>
        <v>8.4404892478772844</v>
      </c>
      <c r="C28" s="39">
        <f t="shared" si="17"/>
        <v>10.140148212252534</v>
      </c>
      <c r="D28" s="39">
        <f t="shared" si="17"/>
        <v>11.52949802638312</v>
      </c>
      <c r="E28" s="39">
        <f t="shared" si="17"/>
        <v>11.263235902076403</v>
      </c>
      <c r="F28" s="39">
        <f t="shared" si="17"/>
        <v>11.552120088082807</v>
      </c>
      <c r="G28" s="39">
        <f t="shared" si="17"/>
        <v>12.44922983401721</v>
      </c>
      <c r="H28" s="39">
        <f t="shared" si="17"/>
        <v>12.937586035977201</v>
      </c>
      <c r="I28" s="39">
        <f t="shared" si="17"/>
        <v>15.514109492151125</v>
      </c>
      <c r="J28" s="40">
        <f t="shared" si="17"/>
        <v>15.027795361824472</v>
      </c>
      <c r="K28" s="40">
        <f t="shared" si="17"/>
        <v>14.5367215303745</v>
      </c>
      <c r="L28" s="13">
        <f t="shared" si="17"/>
        <v>15.607148073817809</v>
      </c>
      <c r="M28" s="13">
        <f t="shared" si="6"/>
        <v>14.51693126352038</v>
      </c>
      <c r="N28" s="13">
        <f t="shared" si="6"/>
        <v>15.819307997981754</v>
      </c>
      <c r="O28" s="13">
        <f t="shared" si="7"/>
        <v>12.582166385793997</v>
      </c>
      <c r="P28" s="13">
        <f t="shared" si="7"/>
        <v>14.758680283397249</v>
      </c>
      <c r="Q28" s="13">
        <f t="shared" si="8"/>
        <v>17.956273708180685</v>
      </c>
      <c r="R28" s="13">
        <f t="shared" si="8"/>
        <v>13.576554524568301</v>
      </c>
      <c r="S28" s="13">
        <f t="shared" si="8"/>
        <v>14.407166495492412</v>
      </c>
      <c r="T28" s="13">
        <f t="shared" si="12"/>
        <v>-3.5491072126882734</v>
      </c>
      <c r="U28" s="58">
        <f t="shared" si="13"/>
        <v>-0.19765276862934755</v>
      </c>
      <c r="V28" s="13">
        <f t="shared" si="9"/>
        <v>5.9666772476151273</v>
      </c>
      <c r="W28" s="66">
        <f t="shared" si="10"/>
        <v>0.70691130245983058</v>
      </c>
    </row>
    <row r="29" spans="1:25" customFormat="1" ht="15.95" customHeight="1" x14ac:dyDescent="0.2">
      <c r="A29" s="35" t="s">
        <v>11</v>
      </c>
      <c r="B29" s="39">
        <f t="shared" ref="B29:L29" si="18">(B10/B$40)*100000</f>
        <v>60.851066462445125</v>
      </c>
      <c r="C29" s="39">
        <f t="shared" si="18"/>
        <v>65.342765419472144</v>
      </c>
      <c r="D29" s="39">
        <f t="shared" si="18"/>
        <v>69.349714720491718</v>
      </c>
      <c r="E29" s="39">
        <f t="shared" si="18"/>
        <v>66.086183379986167</v>
      </c>
      <c r="F29" s="39">
        <f t="shared" si="18"/>
        <v>64.253397862183206</v>
      </c>
      <c r="G29" s="39">
        <f t="shared" si="18"/>
        <v>61.038698784846915</v>
      </c>
      <c r="H29" s="39">
        <f t="shared" si="18"/>
        <v>61.721349942337099</v>
      </c>
      <c r="I29" s="39">
        <f t="shared" si="18"/>
        <v>62.300754653520258</v>
      </c>
      <c r="J29" s="40">
        <f t="shared" si="18"/>
        <v>51.344967486233607</v>
      </c>
      <c r="K29" s="40">
        <f t="shared" si="18"/>
        <v>49.247674325894771</v>
      </c>
      <c r="L29" s="13">
        <f t="shared" si="18"/>
        <v>39.097906841333334</v>
      </c>
      <c r="M29" s="13">
        <f t="shared" si="6"/>
        <v>42.043571418938804</v>
      </c>
      <c r="N29" s="13">
        <f t="shared" si="6"/>
        <v>43.434060114159387</v>
      </c>
      <c r="O29" s="13">
        <f t="shared" si="7"/>
        <v>39.953217569659714</v>
      </c>
      <c r="P29" s="13">
        <f t="shared" si="7"/>
        <v>39.229031012346056</v>
      </c>
      <c r="Q29" s="13">
        <f t="shared" si="8"/>
        <v>60.653121663156533</v>
      </c>
      <c r="R29" s="13">
        <f t="shared" si="8"/>
        <v>57.028789192772194</v>
      </c>
      <c r="S29" s="13">
        <f t="shared" si="8"/>
        <v>51.423599224010047</v>
      </c>
      <c r="T29" s="13">
        <f t="shared" si="12"/>
        <v>-9.2295224391464856</v>
      </c>
      <c r="U29" s="58">
        <f t="shared" si="13"/>
        <v>-0.15216895991608817</v>
      </c>
      <c r="V29" s="13">
        <f t="shared" si="9"/>
        <v>-9.4274672384350779</v>
      </c>
      <c r="W29" s="23">
        <f t="shared" si="10"/>
        <v>-0.15492690246034288</v>
      </c>
    </row>
    <row r="30" spans="1:25" customFormat="1" ht="15.95" customHeight="1" x14ac:dyDescent="0.2">
      <c r="A30" s="35" t="s">
        <v>8</v>
      </c>
      <c r="B30" s="39">
        <f t="shared" ref="B30:L30" si="19">(B11/B$40)*100000</f>
        <v>6.982184822851365</v>
      </c>
      <c r="C30" s="39">
        <f t="shared" si="19"/>
        <v>9.5282427166855701</v>
      </c>
      <c r="D30" s="39">
        <f t="shared" si="19"/>
        <v>9.2408710773257958</v>
      </c>
      <c r="E30" s="39">
        <f t="shared" si="19"/>
        <v>13.311096975181202</v>
      </c>
      <c r="F30" s="39">
        <f t="shared" si="19"/>
        <v>14.33474755455531</v>
      </c>
      <c r="G30" s="39">
        <f t="shared" si="19"/>
        <v>13.2819542376304</v>
      </c>
      <c r="H30" s="39">
        <f t="shared" si="19"/>
        <v>16.068976286723277</v>
      </c>
      <c r="I30" s="39">
        <f t="shared" si="19"/>
        <v>16.857851259187836</v>
      </c>
      <c r="J30" s="40">
        <f t="shared" si="19"/>
        <v>16.239714342616768</v>
      </c>
      <c r="K30" s="40">
        <f t="shared" si="19"/>
        <v>14.254846043635936</v>
      </c>
      <c r="L30" s="13">
        <f t="shared" si="19"/>
        <v>12.365663473871033</v>
      </c>
      <c r="M30" s="13">
        <f t="shared" si="6"/>
        <v>14.199621290547258</v>
      </c>
      <c r="N30" s="13">
        <f t="shared" si="6"/>
        <v>15.385361893298965</v>
      </c>
      <c r="O30" s="13">
        <f t="shared" si="7"/>
        <v>14.517884291300769</v>
      </c>
      <c r="P30" s="13">
        <f t="shared" si="7"/>
        <v>16.670426434096374</v>
      </c>
      <c r="Q30" s="13">
        <f t="shared" si="8"/>
        <v>17.80878891386298</v>
      </c>
      <c r="R30" s="13">
        <f t="shared" si="8"/>
        <v>18.949094817712975</v>
      </c>
      <c r="S30" s="13">
        <f t="shared" si="8"/>
        <v>17.081764235992239</v>
      </c>
      <c r="T30" s="13">
        <f t="shared" si="12"/>
        <v>-0.72702467787074099</v>
      </c>
      <c r="U30" s="58">
        <f t="shared" si="13"/>
        <v>-4.0823925837247685E-2</v>
      </c>
      <c r="V30" s="13">
        <f t="shared" si="9"/>
        <v>10.099579413140873</v>
      </c>
      <c r="W30" s="66">
        <f t="shared" si="10"/>
        <v>1.4464783831110954</v>
      </c>
    </row>
    <row r="31" spans="1:25" customFormat="1" ht="15.95" customHeight="1" x14ac:dyDescent="0.2">
      <c r="A31" s="35" t="s">
        <v>9</v>
      </c>
      <c r="B31" s="39">
        <f t="shared" ref="B31:L31" si="20">(B12/B$40)*100000</f>
        <v>7.0263758660339688</v>
      </c>
      <c r="C31" s="39">
        <f t="shared" si="20"/>
        <v>7.998478977768162</v>
      </c>
      <c r="D31" s="39">
        <f t="shared" si="20"/>
        <v>8.4636015474572712</v>
      </c>
      <c r="E31" s="39">
        <f t="shared" si="20"/>
        <v>8.0634529753501525</v>
      </c>
      <c r="F31" s="39">
        <f t="shared" si="20"/>
        <v>8.727331599391027</v>
      </c>
      <c r="G31" s="39">
        <f t="shared" si="20"/>
        <v>7.4528834123380614</v>
      </c>
      <c r="H31" s="39">
        <f t="shared" si="20"/>
        <v>6.7572105410836345</v>
      </c>
      <c r="I31" s="39">
        <f t="shared" si="20"/>
        <v>7.6552561273606594</v>
      </c>
      <c r="J31" s="40">
        <f t="shared" si="20"/>
        <v>9.0085977572227343</v>
      </c>
      <c r="K31" s="40">
        <f t="shared" si="20"/>
        <v>8.8992117956032271</v>
      </c>
      <c r="L31" s="13">
        <f t="shared" si="20"/>
        <v>8.4038489628249735</v>
      </c>
      <c r="M31" s="13">
        <f t="shared" si="6"/>
        <v>9.5589629358153321</v>
      </c>
      <c r="N31" s="13">
        <f t="shared" si="6"/>
        <v>9.9018611159436922</v>
      </c>
      <c r="O31" s="13">
        <f t="shared" si="7"/>
        <v>9.097874155881815</v>
      </c>
      <c r="P31" s="13">
        <f t="shared" si="7"/>
        <v>11.164597520082893</v>
      </c>
      <c r="Q31" s="13">
        <f t="shared" si="8"/>
        <v>5.0144830068019992</v>
      </c>
      <c r="R31" s="13">
        <f t="shared" si="8"/>
        <v>5.0095308138781425</v>
      </c>
      <c r="S31" s="13">
        <f t="shared" si="8"/>
        <v>3.7087755334930961</v>
      </c>
      <c r="T31" s="13">
        <f t="shared" si="12"/>
        <v>-1.3057074733089031</v>
      </c>
      <c r="U31" s="58">
        <f t="shared" si="13"/>
        <v>-0.26038725658013984</v>
      </c>
      <c r="V31" s="13">
        <f t="shared" si="9"/>
        <v>-3.3176003325408727</v>
      </c>
      <c r="W31" s="23">
        <f t="shared" si="10"/>
        <v>-0.47216380048474249</v>
      </c>
    </row>
    <row r="32" spans="1:25" customFormat="1" ht="15.95" customHeight="1" x14ac:dyDescent="0.2">
      <c r="A32" s="35" t="s">
        <v>10</v>
      </c>
      <c r="B32" s="39">
        <f t="shared" ref="B32:L32" si="21">(B13/B$40)*100000</f>
        <v>14.494662163893972</v>
      </c>
      <c r="C32" s="39">
        <f t="shared" si="21"/>
        <v>15.341344924571722</v>
      </c>
      <c r="D32" s="39">
        <f t="shared" si="21"/>
        <v>16.581749970528531</v>
      </c>
      <c r="E32" s="39">
        <f t="shared" si="21"/>
        <v>16.809526308401907</v>
      </c>
      <c r="F32" s="39">
        <f t="shared" si="21"/>
        <v>14.714196754528832</v>
      </c>
      <c r="G32" s="39">
        <f t="shared" si="21"/>
        <v>15.780127448469973</v>
      </c>
      <c r="H32" s="39">
        <f t="shared" si="21"/>
        <v>16.068976286723277</v>
      </c>
      <c r="I32" s="39">
        <f t="shared" si="21"/>
        <v>15.595548387123046</v>
      </c>
      <c r="J32" s="40">
        <f t="shared" si="21"/>
        <v>14.462233170788066</v>
      </c>
      <c r="K32" s="40">
        <f t="shared" si="21"/>
        <v>13.610559216804932</v>
      </c>
      <c r="L32" s="13">
        <f t="shared" si="21"/>
        <v>16.047349686156259</v>
      </c>
      <c r="M32" s="13">
        <f t="shared" si="6"/>
        <v>14.992896222980063</v>
      </c>
      <c r="N32" s="13">
        <f t="shared" si="6"/>
        <v>15.188113663897697</v>
      </c>
      <c r="O32" s="13">
        <f t="shared" si="7"/>
        <v>14.982456588622393</v>
      </c>
      <c r="P32" s="13">
        <f t="shared" si="7"/>
        <v>14.261626284215476</v>
      </c>
      <c r="Q32" s="13">
        <f t="shared" si="8"/>
        <v>9.5496404320714525</v>
      </c>
      <c r="R32" s="13">
        <f t="shared" si="8"/>
        <v>12.77793367018193</v>
      </c>
      <c r="S32" s="13">
        <f t="shared" si="8"/>
        <v>13.551295218532466</v>
      </c>
      <c r="T32" s="13">
        <f t="shared" si="12"/>
        <v>4.0016547864610139</v>
      </c>
      <c r="U32" s="59">
        <f t="shared" si="13"/>
        <v>0.41903722081743328</v>
      </c>
      <c r="V32" s="13">
        <f t="shared" si="9"/>
        <v>-0.94336694536150567</v>
      </c>
      <c r="W32" s="23">
        <f t="shared" si="10"/>
        <v>-6.5083748396111044E-2</v>
      </c>
    </row>
    <row r="33" spans="1:23" customFormat="1" ht="15.95" customHeight="1" x14ac:dyDescent="0.2">
      <c r="A33" s="35" t="s">
        <v>4</v>
      </c>
      <c r="B33" s="39">
        <f t="shared" ref="B33:L33" si="22">(B14/B$40)*100000</f>
        <v>4.286531188712547</v>
      </c>
      <c r="C33" s="39">
        <f t="shared" si="22"/>
        <v>5.2886117831144679</v>
      </c>
      <c r="D33" s="39">
        <f t="shared" si="22"/>
        <v>6.1317929578516965</v>
      </c>
      <c r="E33" s="39">
        <f t="shared" si="22"/>
        <v>6.911531121728701</v>
      </c>
      <c r="F33" s="39">
        <f t="shared" si="22"/>
        <v>6.7457635550848511</v>
      </c>
      <c r="G33" s="39">
        <f t="shared" si="22"/>
        <v>8.035790494867296</v>
      </c>
      <c r="H33" s="39">
        <f t="shared" si="22"/>
        <v>7.1692355740765379</v>
      </c>
      <c r="I33" s="39">
        <f t="shared" si="22"/>
        <v>7.2480616525010495</v>
      </c>
      <c r="J33" s="40">
        <f t="shared" si="22"/>
        <v>6.7867462924368578</v>
      </c>
      <c r="K33" s="40">
        <f t="shared" si="22"/>
        <v>6.8052796084024658</v>
      </c>
      <c r="L33" s="13">
        <f t="shared" si="22"/>
        <v>5.1623643628781979</v>
      </c>
      <c r="M33" s="13">
        <f t="shared" si="6"/>
        <v>5.909898246624417</v>
      </c>
      <c r="N33" s="13">
        <f t="shared" si="6"/>
        <v>6.7064397996431389</v>
      </c>
      <c r="O33" s="13">
        <f t="shared" si="7"/>
        <v>6.0781542232912544</v>
      </c>
      <c r="P33" s="13">
        <f t="shared" si="7"/>
        <v>6.270527374293132</v>
      </c>
      <c r="Q33" s="13">
        <f t="shared" si="8"/>
        <v>6.7474293400350431</v>
      </c>
      <c r="R33" s="13">
        <f t="shared" si="8"/>
        <v>4.6102203866849578</v>
      </c>
      <c r="S33" s="13">
        <f t="shared" si="8"/>
        <v>4.3150176880063906</v>
      </c>
      <c r="T33" s="13">
        <f t="shared" si="12"/>
        <v>-2.4324116520286525</v>
      </c>
      <c r="U33" s="58">
        <f t="shared" si="13"/>
        <v>-0.36049457199888507</v>
      </c>
      <c r="V33" s="13">
        <f t="shared" si="9"/>
        <v>2.8486499293843615E-2</v>
      </c>
      <c r="W33" s="66">
        <f t="shared" si="10"/>
        <v>6.6455831159832274E-3</v>
      </c>
    </row>
    <row r="34" spans="1:23" customFormat="1" ht="15.95" customHeight="1" x14ac:dyDescent="0.2">
      <c r="A34" s="35" t="s">
        <v>16</v>
      </c>
      <c r="B34" s="39">
        <f t="shared" ref="B34:L34" si="23">(B15/B$40)*100000</f>
        <v>4.81682370690379</v>
      </c>
      <c r="C34" s="39">
        <f t="shared" si="23"/>
        <v>5.5508569955003093</v>
      </c>
      <c r="D34" s="39">
        <f t="shared" si="23"/>
        <v>6.8658808471719697</v>
      </c>
      <c r="E34" s="39">
        <f t="shared" si="23"/>
        <v>6.4848933981652017</v>
      </c>
      <c r="F34" s="39">
        <f t="shared" si="23"/>
        <v>5.8182210662606835</v>
      </c>
      <c r="G34" s="39">
        <f t="shared" si="23"/>
        <v>8.2856078159512521</v>
      </c>
      <c r="H34" s="39">
        <f t="shared" si="23"/>
        <v>4.9030978926155635</v>
      </c>
      <c r="I34" s="39">
        <f t="shared" si="23"/>
        <v>5.6192837530626116</v>
      </c>
      <c r="J34" s="40">
        <f t="shared" si="23"/>
        <v>4.1205245346938071</v>
      </c>
      <c r="K34" s="40">
        <f t="shared" si="23"/>
        <v>5.1140266879710845</v>
      </c>
      <c r="L34" s="13">
        <f t="shared" si="23"/>
        <v>7.4033907529648584</v>
      </c>
      <c r="M34" s="13">
        <f t="shared" si="6"/>
        <v>6.4651906993273824</v>
      </c>
      <c r="N34" s="13">
        <f t="shared" si="6"/>
        <v>6.1146951114393326</v>
      </c>
      <c r="O34" s="13">
        <f t="shared" si="7"/>
        <v>5.2651527029784111</v>
      </c>
      <c r="P34" s="13">
        <f t="shared" si="7"/>
        <v>6.1175876822372013</v>
      </c>
      <c r="Q34" s="13">
        <f t="shared" si="8"/>
        <v>1.0323935602239409</v>
      </c>
      <c r="R34" s="13">
        <f t="shared" si="8"/>
        <v>1.2705331774328623</v>
      </c>
      <c r="S34" s="13">
        <f t="shared" si="8"/>
        <v>0.9628551865799384</v>
      </c>
      <c r="T34" s="13">
        <f t="shared" si="12"/>
        <v>-6.9538373644002505E-2</v>
      </c>
      <c r="U34" s="58">
        <f t="shared" si="13"/>
        <v>-6.7356458160121258E-2</v>
      </c>
      <c r="V34" s="13">
        <f t="shared" si="9"/>
        <v>-3.8539685203238516</v>
      </c>
      <c r="W34" s="23">
        <f t="shared" si="10"/>
        <v>-0.80010578647503527</v>
      </c>
    </row>
    <row r="35" spans="1:23" customFormat="1" ht="15.95" customHeight="1" x14ac:dyDescent="0.2">
      <c r="A35" s="35" t="s">
        <v>17</v>
      </c>
      <c r="B35" s="39">
        <f t="shared" ref="B35:L35" si="24">(B16/B$40)*100000</f>
        <v>4.1981491023473394</v>
      </c>
      <c r="C35" s="39">
        <f t="shared" si="24"/>
        <v>4.0648007919805416</v>
      </c>
      <c r="D35" s="39">
        <f t="shared" si="24"/>
        <v>5.6999765523691819</v>
      </c>
      <c r="E35" s="39">
        <f t="shared" si="24"/>
        <v>6.3569020810961518</v>
      </c>
      <c r="F35" s="39">
        <f t="shared" si="24"/>
        <v>7.6733060439090188</v>
      </c>
      <c r="G35" s="39">
        <f t="shared" si="24"/>
        <v>7.9941542746866352</v>
      </c>
      <c r="H35" s="39">
        <f t="shared" si="24"/>
        <v>7.7872731235658952</v>
      </c>
      <c r="I35" s="39">
        <f t="shared" si="24"/>
        <v>7.9810117072483475</v>
      </c>
      <c r="J35" s="40">
        <f t="shared" si="24"/>
        <v>7.7966787764304382</v>
      </c>
      <c r="K35" s="40">
        <f t="shared" si="24"/>
        <v>7.852245702002846</v>
      </c>
      <c r="L35" s="13">
        <f t="shared" si="24"/>
        <v>6.0427675875551001</v>
      </c>
      <c r="M35" s="13">
        <f t="shared" si="6"/>
        <v>8.4880417770310412</v>
      </c>
      <c r="N35" s="13">
        <f t="shared" si="6"/>
        <v>6.9825873208049156</v>
      </c>
      <c r="O35" s="13">
        <f t="shared" si="7"/>
        <v>6.1168685814013903</v>
      </c>
      <c r="P35" s="13">
        <f t="shared" si="7"/>
        <v>6.5764067584049917</v>
      </c>
      <c r="Q35" s="13" t="s">
        <v>34</v>
      </c>
      <c r="R35" s="13">
        <f t="shared" ref="R35:S38" si="25">(R16/R$40)*100000</f>
        <v>3.8479004802252401</v>
      </c>
      <c r="S35" s="13">
        <f t="shared" si="25"/>
        <v>4.0653885655597399</v>
      </c>
      <c r="T35" s="13" t="s">
        <v>34</v>
      </c>
      <c r="U35" s="58" t="s">
        <v>34</v>
      </c>
      <c r="V35" s="13">
        <f t="shared" si="9"/>
        <v>-0.13276053678759947</v>
      </c>
      <c r="W35" s="23">
        <f t="shared" si="10"/>
        <v>-3.1623587812392891E-2</v>
      </c>
    </row>
    <row r="36" spans="1:23" customFormat="1" ht="15.95" customHeight="1" x14ac:dyDescent="0.2">
      <c r="A36" s="35" t="s">
        <v>15</v>
      </c>
      <c r="B36" s="39">
        <f t="shared" ref="B36:L36" si="26">(B17/B$40)*100000</f>
        <v>22.316476807214809</v>
      </c>
      <c r="C36" s="39">
        <f t="shared" si="26"/>
        <v>23.995436933304486</v>
      </c>
      <c r="D36" s="39">
        <f t="shared" si="26"/>
        <v>25.304441361275313</v>
      </c>
      <c r="E36" s="39">
        <f t="shared" si="26"/>
        <v>26.408875088580661</v>
      </c>
      <c r="F36" s="39">
        <f t="shared" si="26"/>
        <v>27.868435686944292</v>
      </c>
      <c r="G36" s="39">
        <f t="shared" si="26"/>
        <v>28.270993502667839</v>
      </c>
      <c r="H36" s="39">
        <f t="shared" si="26"/>
        <v>26.41080461484518</v>
      </c>
      <c r="I36" s="39">
        <f t="shared" si="26"/>
        <v>25.246057441295793</v>
      </c>
      <c r="J36" s="40">
        <f t="shared" si="26"/>
        <v>26.702614876790257</v>
      </c>
      <c r="K36" s="40">
        <f t="shared" si="26"/>
        <v>28.107012820502497</v>
      </c>
      <c r="L36" s="13">
        <f t="shared" si="26"/>
        <v>25.931876799574205</v>
      </c>
      <c r="M36" s="13">
        <f t="shared" si="6"/>
        <v>24.591522905417037</v>
      </c>
      <c r="N36" s="13">
        <f t="shared" si="6"/>
        <v>25.878967697446466</v>
      </c>
      <c r="O36" s="13">
        <f t="shared" si="7"/>
        <v>25.861191217570433</v>
      </c>
      <c r="P36" s="13">
        <f t="shared" si="7"/>
        <v>24.661525344018717</v>
      </c>
      <c r="Q36" s="13">
        <f>(Q17/Q$40)*100000</f>
        <v>24.99867263685114</v>
      </c>
      <c r="R36" s="13">
        <f t="shared" si="25"/>
        <v>23.160004777204747</v>
      </c>
      <c r="S36" s="13">
        <f t="shared" si="25"/>
        <v>20.255620221385371</v>
      </c>
      <c r="T36" s="13">
        <f t="shared" si="12"/>
        <v>-4.7430524154657689</v>
      </c>
      <c r="U36" s="58">
        <f t="shared" si="13"/>
        <v>-0.18973217035827422</v>
      </c>
      <c r="V36" s="13">
        <f t="shared" si="9"/>
        <v>-2.0608565858294376</v>
      </c>
      <c r="W36" s="23">
        <f t="shared" si="10"/>
        <v>-9.2346861183893181E-2</v>
      </c>
    </row>
    <row r="37" spans="1:23" customFormat="1" ht="15.95" customHeight="1" x14ac:dyDescent="0.2">
      <c r="A37" s="19" t="s">
        <v>5</v>
      </c>
      <c r="B37" s="3">
        <f t="shared" ref="B37:L37" si="27">(B18/B$40)*100000</f>
        <v>64.474732003418623</v>
      </c>
      <c r="C37" s="3">
        <f t="shared" si="27"/>
        <v>62.851435901806653</v>
      </c>
      <c r="D37" s="3">
        <f t="shared" si="27"/>
        <v>66.974724490337891</v>
      </c>
      <c r="E37" s="3">
        <f t="shared" si="27"/>
        <v>64.038322306881369</v>
      </c>
      <c r="F37" s="3">
        <f t="shared" si="27"/>
        <v>64.337719906621771</v>
      </c>
      <c r="G37" s="3">
        <f t="shared" si="27"/>
        <v>60.622336583040322</v>
      </c>
      <c r="H37" s="3">
        <f t="shared" si="27"/>
        <v>62.833817531417942</v>
      </c>
      <c r="I37" s="3">
        <f t="shared" si="27"/>
        <v>61.567804598772959</v>
      </c>
      <c r="J37" s="13">
        <f t="shared" si="27"/>
        <v>65.605214160222957</v>
      </c>
      <c r="K37" s="13">
        <f t="shared" si="27"/>
        <v>65.878328043470034</v>
      </c>
      <c r="L37" s="13">
        <f t="shared" si="27"/>
        <v>67.991139942093469</v>
      </c>
      <c r="M37" s="13">
        <f t="shared" si="6"/>
        <v>67.111059283815521</v>
      </c>
      <c r="N37" s="13">
        <f t="shared" si="6"/>
        <v>65.486412161221239</v>
      </c>
      <c r="O37" s="13">
        <f t="shared" si="7"/>
        <v>61.865544259996334</v>
      </c>
      <c r="P37" s="13">
        <f t="shared" si="7"/>
        <v>58.231787750295361</v>
      </c>
      <c r="Q37" s="13">
        <f>(Q18/Q$40)*100000</f>
        <v>72.046322024199299</v>
      </c>
      <c r="R37" s="13">
        <f t="shared" si="25"/>
        <v>66.90264702882186</v>
      </c>
      <c r="S37" s="13">
        <f t="shared" si="25"/>
        <v>62.335958005249346</v>
      </c>
      <c r="T37" s="13">
        <f t="shared" si="12"/>
        <v>-9.7103640189499529</v>
      </c>
      <c r="U37" s="58">
        <f t="shared" si="13"/>
        <v>-0.1347794550246213</v>
      </c>
      <c r="V37" s="13">
        <f t="shared" si="9"/>
        <v>-2.1387739981692775</v>
      </c>
      <c r="W37" s="23">
        <f t="shared" si="10"/>
        <v>-3.3172282097362948E-2</v>
      </c>
    </row>
    <row r="38" spans="1:23" customFormat="1" ht="20.25" customHeight="1" thickBot="1" x14ac:dyDescent="0.25">
      <c r="A38" s="24" t="s">
        <v>14</v>
      </c>
      <c r="B38" s="17">
        <f t="shared" ref="B38:L38" si="28">(B19/B$40)*100000</f>
        <v>599.62826494474791</v>
      </c>
      <c r="C38" s="17">
        <f t="shared" si="28"/>
        <v>602.07130010249421</v>
      </c>
      <c r="D38" s="17">
        <f t="shared" si="28"/>
        <v>598.02253995273338</v>
      </c>
      <c r="E38" s="17">
        <f t="shared" si="28"/>
        <v>595.92757227349705</v>
      </c>
      <c r="F38" s="17">
        <f t="shared" si="28"/>
        <v>595.94604906952736</v>
      </c>
      <c r="G38" s="17">
        <f t="shared" si="28"/>
        <v>602.47610601414374</v>
      </c>
      <c r="H38" s="17">
        <f t="shared" si="28"/>
        <v>571.56112576775718</v>
      </c>
      <c r="I38" s="17">
        <f t="shared" si="28"/>
        <v>572.55615110009694</v>
      </c>
      <c r="J38" s="18">
        <f t="shared" si="28"/>
        <v>571.17741564740913</v>
      </c>
      <c r="K38" s="18">
        <f t="shared" si="28"/>
        <v>585.93860107611999</v>
      </c>
      <c r="L38" s="18">
        <f t="shared" si="28"/>
        <v>589.71008721994679</v>
      </c>
      <c r="M38" s="18">
        <f t="shared" si="6"/>
        <v>597.49467910839064</v>
      </c>
      <c r="N38" s="18">
        <f t="shared" si="6"/>
        <v>601.64654931975008</v>
      </c>
      <c r="O38" s="18">
        <f t="shared" si="6"/>
        <v>579.43779783439618</v>
      </c>
      <c r="P38" s="18">
        <f>(P19/P$40)*100000</f>
        <v>598.87359916800813</v>
      </c>
      <c r="Q38" s="14">
        <f>(Q19/Q$40)*100000</f>
        <v>539.94183199712108</v>
      </c>
      <c r="R38" s="14">
        <f t="shared" si="25"/>
        <v>525.67402692586506</v>
      </c>
      <c r="S38" s="18">
        <f t="shared" si="25"/>
        <v>510.13494237133403</v>
      </c>
      <c r="T38" s="14">
        <f t="shared" si="12"/>
        <v>-29.806889625787051</v>
      </c>
      <c r="U38" s="64">
        <f t="shared" si="13"/>
        <v>-5.5203890233024168E-2</v>
      </c>
      <c r="V38" s="14">
        <f t="shared" si="9"/>
        <v>-89.493322573413877</v>
      </c>
      <c r="W38" s="63">
        <f t="shared" si="10"/>
        <v>-0.14924800548162975</v>
      </c>
    </row>
    <row r="39" spans="1:23" customFormat="1" ht="12.7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customFormat="1" ht="14.25" x14ac:dyDescent="0.2">
      <c r="A40" s="42" t="s">
        <v>20</v>
      </c>
      <c r="B40" s="43">
        <v>2262902</v>
      </c>
      <c r="C40" s="43">
        <v>2287935</v>
      </c>
      <c r="D40" s="43">
        <v>2315799</v>
      </c>
      <c r="E40" s="43">
        <v>2343909</v>
      </c>
      <c r="F40" s="43">
        <v>2371859</v>
      </c>
      <c r="G40" s="43">
        <v>2401755</v>
      </c>
      <c r="H40" s="43">
        <v>2427037</v>
      </c>
      <c r="I40" s="43">
        <v>2455829</v>
      </c>
      <c r="J40" s="43">
        <v>2475413</v>
      </c>
      <c r="K40" s="43">
        <v>2483366</v>
      </c>
      <c r="L40" s="43">
        <v>2498855</v>
      </c>
      <c r="M40" s="56">
        <v>2521194</v>
      </c>
      <c r="N40" s="56">
        <v>2534877</v>
      </c>
      <c r="O40" s="56">
        <v>2583021</v>
      </c>
      <c r="P40" s="56">
        <v>2615410</v>
      </c>
      <c r="Q40" s="43">
        <v>2712144</v>
      </c>
      <c r="R40" s="43">
        <v>2754749</v>
      </c>
      <c r="S40" s="43">
        <v>2804160</v>
      </c>
      <c r="T40" s="44"/>
      <c r="U40" s="44"/>
      <c r="V40" s="44"/>
      <c r="W40" s="44"/>
    </row>
    <row r="41" spans="1:23" customFormat="1" ht="23.25" customHeight="1" x14ac:dyDescent="0.2">
      <c r="A41" s="42" t="s">
        <v>27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customFormat="1" ht="17.25" customHeight="1" x14ac:dyDescent="0.2">
      <c r="A42" s="42" t="s">
        <v>24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6.5" customHeight="1" x14ac:dyDescent="0.2">
      <c r="A43" s="46" t="s">
        <v>31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6.5" customHeight="1" x14ac:dyDescent="0.2">
      <c r="A44" s="46" t="s">
        <v>32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7.25" customHeight="1" x14ac:dyDescent="0.2">
      <c r="A45" s="47" t="s">
        <v>26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7" spans="1:23" x14ac:dyDescent="0.2">
      <c r="A47" s="1" t="s">
        <v>36</v>
      </c>
    </row>
    <row r="48" spans="1:23" x14ac:dyDescent="0.2">
      <c r="A48" s="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x14ac:dyDescent="0.2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x14ac:dyDescent="0.2">
      <c r="A50" s="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x14ac:dyDescent="0.2">
      <c r="A51" s="1"/>
    </row>
    <row r="52" spans="1:19" x14ac:dyDescent="0.2">
      <c r="A52" s="1"/>
    </row>
    <row r="53" spans="1:19" x14ac:dyDescent="0.2">
      <c r="A53" s="1"/>
    </row>
    <row r="54" spans="1:19" x14ac:dyDescent="0.2">
      <c r="A54" s="1"/>
    </row>
    <row r="55" spans="1:19" x14ac:dyDescent="0.2">
      <c r="A55" s="1"/>
    </row>
    <row r="56" spans="1:19" x14ac:dyDescent="0.2">
      <c r="A56" s="1"/>
    </row>
    <row r="57" spans="1:19" x14ac:dyDescent="0.2">
      <c r="A57" s="1"/>
    </row>
    <row r="58" spans="1:19" x14ac:dyDescent="0.2">
      <c r="A58" s="1"/>
    </row>
    <row r="59" spans="1:19" x14ac:dyDescent="0.2">
      <c r="A59" s="1"/>
    </row>
    <row r="60" spans="1:19" x14ac:dyDescent="0.2">
      <c r="A60" s="1"/>
    </row>
    <row r="61" spans="1:19" x14ac:dyDescent="0.2">
      <c r="A61" s="1"/>
    </row>
    <row r="62" spans="1:19" x14ac:dyDescent="0.2">
      <c r="A62" s="1"/>
    </row>
  </sheetData>
  <mergeCells count="6">
    <mergeCell ref="T21:U21"/>
    <mergeCell ref="V21:W21"/>
    <mergeCell ref="T2:U2"/>
    <mergeCell ref="V2:W2"/>
    <mergeCell ref="T20:U20"/>
    <mergeCell ref="V20:W20"/>
  </mergeCells>
  <phoneticPr fontId="0" type="noConversion"/>
  <printOptions gridLines="1"/>
  <pageMargins left="0.98" right="0.43" top="0.72" bottom="0.92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Hosp Intent Trends_All Ages</vt:lpstr>
      <vt:lpstr>Hosp Mechanism Trends_All Ages</vt:lpstr>
      <vt:lpstr>'Hosp Intent Trends_All Ages'!Print_Area</vt:lpstr>
      <vt:lpstr>'Hosp Mechanism Trends_All Ages'!Print_Area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Mittan</dc:creator>
  <cp:lastModifiedBy>Villamil, Vanessa</cp:lastModifiedBy>
  <cp:lastPrinted>2014-03-20T19:05:49Z</cp:lastPrinted>
  <dcterms:created xsi:type="dcterms:W3CDTF">2001-06-06T12:55:01Z</dcterms:created>
  <dcterms:modified xsi:type="dcterms:W3CDTF">2019-12-16T17:42:38Z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c03f368683a84983957f5a752466ffb5</vt:lpwstr>
  </property>
</Properties>
</file>