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jury Update Corrections\Hospialization\"/>
    </mc:Choice>
  </mc:AlternateContent>
  <xr:revisionPtr revIDLastSave="0" documentId="13_ncr:1_{46C60C9D-6ABA-4A33-95B2-97846AE83C90}" xr6:coauthVersionLast="40" xr6:coauthVersionMax="43" xr10:uidLastSave="{00000000-0000-0000-0000-000000000000}"/>
  <bookViews>
    <workbookView xWindow="-120" yWindow="-120" windowWidth="29040" windowHeight="15840" tabRatio="870" activeTab="1" xr2:uid="{00000000-000D-0000-FFFF-FFFF00000000}"/>
  </bookViews>
  <sheets>
    <sheet name="Hosp Intent Trends_Age 0-17" sheetId="12" r:id="rId1"/>
    <sheet name="Hosp Mechanism Trends_Age 0-17" sheetId="10" r:id="rId2"/>
    <sheet name="ESRI_MAPINFO_SHEET" sheetId="13" state="veryHidden" r:id="rId3"/>
  </sheets>
  <definedNames>
    <definedName name="_xlnm.Print_Area" localSheetId="0">'Hosp Intent Trends_Age 0-17'!$A$1:$W$22</definedName>
    <definedName name="_xlnm.Print_Area" localSheetId="1">'Hosp Mechanism Trends_Age 0-17'!$A$1:$W$45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5" i="10" l="1"/>
  <c r="S13" i="12" l="1"/>
  <c r="S14" i="12"/>
  <c r="S15" i="12"/>
  <c r="U7" i="12"/>
  <c r="T5" i="12"/>
  <c r="U5" i="12" s="1"/>
  <c r="T6" i="12"/>
  <c r="U6" i="12" s="1"/>
  <c r="T7" i="12"/>
  <c r="T4" i="12"/>
  <c r="U4" i="12" s="1"/>
  <c r="T5" i="10"/>
  <c r="U5" i="10" s="1"/>
  <c r="T6" i="10"/>
  <c r="U6" i="10" s="1"/>
  <c r="T7" i="10"/>
  <c r="U7" i="10" s="1"/>
  <c r="T8" i="10"/>
  <c r="U8" i="10" s="1"/>
  <c r="T9" i="10"/>
  <c r="U9" i="10" s="1"/>
  <c r="T10" i="10"/>
  <c r="U10" i="10" s="1"/>
  <c r="T11" i="10"/>
  <c r="U11" i="10" s="1"/>
  <c r="T12" i="10"/>
  <c r="U12" i="10" s="1"/>
  <c r="T13" i="10"/>
  <c r="U13" i="10" s="1"/>
  <c r="T14" i="10"/>
  <c r="U14" i="10" s="1"/>
  <c r="T15" i="10"/>
  <c r="U15" i="10" s="1"/>
  <c r="T17" i="10"/>
  <c r="U17" i="10" s="1"/>
  <c r="T18" i="10"/>
  <c r="U18" i="10" s="1"/>
  <c r="T4" i="10"/>
  <c r="U4" i="10" s="1"/>
  <c r="V5" i="10" l="1"/>
  <c r="W5" i="10" s="1"/>
  <c r="V6" i="10"/>
  <c r="W6" i="10" s="1"/>
  <c r="V7" i="10"/>
  <c r="W7" i="10" s="1"/>
  <c r="V8" i="10"/>
  <c r="W8" i="10" s="1"/>
  <c r="V9" i="10"/>
  <c r="W9" i="10" s="1"/>
  <c r="V10" i="10"/>
  <c r="W10" i="10" s="1"/>
  <c r="V11" i="10"/>
  <c r="W11" i="10" s="1"/>
  <c r="V12" i="10"/>
  <c r="W12" i="10" s="1"/>
  <c r="V13" i="10"/>
  <c r="W13" i="10" s="1"/>
  <c r="V14" i="10"/>
  <c r="W14" i="10" s="1"/>
  <c r="V15" i="10"/>
  <c r="W15" i="10" s="1"/>
  <c r="V16" i="10"/>
  <c r="W16" i="10" s="1"/>
  <c r="V17" i="10"/>
  <c r="W17" i="10" s="1"/>
  <c r="V18" i="10"/>
  <c r="W18" i="10" s="1"/>
  <c r="V4" i="10"/>
  <c r="V5" i="12"/>
  <c r="W5" i="12" s="1"/>
  <c r="V6" i="12"/>
  <c r="W6" i="12"/>
  <c r="V7" i="12"/>
  <c r="W7" i="12" s="1"/>
  <c r="V4" i="12"/>
  <c r="S24" i="10" l="1"/>
  <c r="S25" i="10"/>
  <c r="S27" i="10"/>
  <c r="S28" i="10"/>
  <c r="S29" i="10"/>
  <c r="S30" i="10"/>
  <c r="S31" i="10"/>
  <c r="S32" i="10"/>
  <c r="S33" i="10"/>
  <c r="S34" i="10"/>
  <c r="S35" i="10"/>
  <c r="S36" i="10"/>
  <c r="T36" i="10" s="1"/>
  <c r="U36" i="10" s="1"/>
  <c r="S37" i="10"/>
  <c r="R24" i="10"/>
  <c r="R25" i="10"/>
  <c r="R27" i="10"/>
  <c r="R28" i="10"/>
  <c r="R29" i="10"/>
  <c r="R30" i="10"/>
  <c r="R31" i="10"/>
  <c r="R32" i="10"/>
  <c r="R33" i="10"/>
  <c r="R34" i="10"/>
  <c r="R36" i="10"/>
  <c r="R37" i="10"/>
  <c r="Q24" i="10"/>
  <c r="Q25" i="10"/>
  <c r="Q27" i="10"/>
  <c r="Q28" i="10"/>
  <c r="Q29" i="10"/>
  <c r="Q30" i="10"/>
  <c r="Q31" i="10"/>
  <c r="Q32" i="10"/>
  <c r="Q33" i="10"/>
  <c r="Q34" i="10"/>
  <c r="Q36" i="10"/>
  <c r="Q37" i="10"/>
  <c r="Q23" i="10"/>
  <c r="R23" i="10"/>
  <c r="S23" i="10"/>
  <c r="R13" i="12"/>
  <c r="R14" i="12"/>
  <c r="R15" i="12"/>
  <c r="Q13" i="12"/>
  <c r="T13" i="12" s="1"/>
  <c r="U13" i="12" s="1"/>
  <c r="Q14" i="12"/>
  <c r="T14" i="12" s="1"/>
  <c r="U14" i="12" s="1"/>
  <c r="Q15" i="12"/>
  <c r="T15" i="12" s="1"/>
  <c r="U15" i="12" s="1"/>
  <c r="Q12" i="12"/>
  <c r="R12" i="12"/>
  <c r="S12" i="12"/>
  <c r="T12" i="12" l="1"/>
  <c r="U12" i="12" s="1"/>
  <c r="T32" i="10"/>
  <c r="U32" i="10" s="1"/>
  <c r="T31" i="10"/>
  <c r="U31" i="10" s="1"/>
  <c r="T27" i="10"/>
  <c r="U27" i="10" s="1"/>
  <c r="T28" i="10"/>
  <c r="U28" i="10" s="1"/>
  <c r="T34" i="10"/>
  <c r="U34" i="10" s="1"/>
  <c r="T30" i="10"/>
  <c r="U30" i="10" s="1"/>
  <c r="T25" i="10"/>
  <c r="U25" i="10" s="1"/>
  <c r="T23" i="10"/>
  <c r="U23" i="10" s="1"/>
  <c r="T37" i="10"/>
  <c r="U37" i="10" s="1"/>
  <c r="T33" i="10"/>
  <c r="U33" i="10" s="1"/>
  <c r="T29" i="10"/>
  <c r="U29" i="10" s="1"/>
  <c r="T24" i="10"/>
  <c r="U24" i="10" s="1"/>
  <c r="R19" i="10"/>
  <c r="R38" i="10" s="1"/>
  <c r="S19" i="10"/>
  <c r="V19" i="10" l="1"/>
  <c r="W19" i="10" s="1"/>
  <c r="S38" i="10"/>
  <c r="Q19" i="10"/>
  <c r="Q38" i="10" s="1"/>
  <c r="T38" i="10" l="1"/>
  <c r="U38" i="10" s="1"/>
  <c r="T19" i="10"/>
  <c r="U19" i="10" s="1"/>
  <c r="Q8" i="12"/>
  <c r="Q16" i="12" s="1"/>
  <c r="R8" i="12"/>
  <c r="R16" i="12" s="1"/>
  <c r="S8" i="12"/>
  <c r="W4" i="10"/>
  <c r="P23" i="10"/>
  <c r="P24" i="10"/>
  <c r="P25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12" i="12"/>
  <c r="P13" i="12"/>
  <c r="P14" i="12"/>
  <c r="P15" i="12"/>
  <c r="P8" i="12"/>
  <c r="O30" i="10"/>
  <c r="O23" i="10"/>
  <c r="O24" i="10"/>
  <c r="O25" i="10"/>
  <c r="O27" i="10"/>
  <c r="O28" i="10"/>
  <c r="O29" i="10"/>
  <c r="O31" i="10"/>
  <c r="O32" i="10"/>
  <c r="O33" i="10"/>
  <c r="O34" i="10"/>
  <c r="O35" i="10"/>
  <c r="O36" i="10"/>
  <c r="O37" i="10"/>
  <c r="O38" i="10"/>
  <c r="O12" i="12"/>
  <c r="O13" i="12"/>
  <c r="O14" i="12"/>
  <c r="O15" i="12"/>
  <c r="N8" i="12"/>
  <c r="N16" i="12" s="1"/>
  <c r="O8" i="12"/>
  <c r="O16" i="12" s="1"/>
  <c r="N23" i="10"/>
  <c r="N24" i="10"/>
  <c r="N25" i="10"/>
  <c r="N27" i="10"/>
  <c r="N28" i="10"/>
  <c r="N29" i="10"/>
  <c r="N31" i="10"/>
  <c r="N32" i="10"/>
  <c r="N33" i="10"/>
  <c r="N34" i="10"/>
  <c r="N35" i="10"/>
  <c r="N36" i="10"/>
  <c r="N37" i="10"/>
  <c r="N38" i="10"/>
  <c r="N12" i="12"/>
  <c r="N13" i="12"/>
  <c r="N14" i="12"/>
  <c r="N15" i="12"/>
  <c r="M23" i="10"/>
  <c r="M24" i="10"/>
  <c r="M25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8" i="12"/>
  <c r="M16" i="12"/>
  <c r="W4" i="12"/>
  <c r="M12" i="12"/>
  <c r="M13" i="12"/>
  <c r="M14" i="12"/>
  <c r="M15" i="12"/>
  <c r="K8" i="12"/>
  <c r="B8" i="12"/>
  <c r="B16" i="12"/>
  <c r="C8" i="12"/>
  <c r="C16" i="12" s="1"/>
  <c r="D8" i="12"/>
  <c r="E8" i="12"/>
  <c r="E16" i="12"/>
  <c r="F8" i="12"/>
  <c r="F16" i="12" s="1"/>
  <c r="G8" i="12"/>
  <c r="H8" i="12"/>
  <c r="H16" i="12" s="1"/>
  <c r="I8" i="12"/>
  <c r="I16" i="12" s="1"/>
  <c r="J8" i="12"/>
  <c r="J16" i="12" s="1"/>
  <c r="L8" i="12"/>
  <c r="L16" i="12" s="1"/>
  <c r="L13" i="12"/>
  <c r="B13" i="12"/>
  <c r="V13" i="12" s="1"/>
  <c r="W13" i="12" s="1"/>
  <c r="L14" i="12"/>
  <c r="B14" i="12"/>
  <c r="V14" i="12" s="1"/>
  <c r="W14" i="12" s="1"/>
  <c r="L15" i="12"/>
  <c r="B15" i="12"/>
  <c r="V15" i="12" s="1"/>
  <c r="W15" i="12" s="1"/>
  <c r="L12" i="12"/>
  <c r="B12" i="12"/>
  <c r="V12" i="12" s="1"/>
  <c r="W12" i="12" s="1"/>
  <c r="J13" i="12"/>
  <c r="J14" i="12"/>
  <c r="J15" i="12"/>
  <c r="J12" i="12"/>
  <c r="L38" i="10"/>
  <c r="B38" i="10"/>
  <c r="V38" i="10" s="1"/>
  <c r="W38" i="10" s="1"/>
  <c r="L28" i="10"/>
  <c r="B28" i="10"/>
  <c r="V28" i="10" s="1"/>
  <c r="W28" i="10" s="1"/>
  <c r="L29" i="10"/>
  <c r="B29" i="10"/>
  <c r="V29" i="10" s="1"/>
  <c r="W29" i="10" s="1"/>
  <c r="L31" i="10"/>
  <c r="B31" i="10"/>
  <c r="V31" i="10" s="1"/>
  <c r="W31" i="10" s="1"/>
  <c r="L32" i="10"/>
  <c r="B32" i="10"/>
  <c r="V32" i="10" s="1"/>
  <c r="W32" i="10" s="1"/>
  <c r="L33" i="10"/>
  <c r="B33" i="10"/>
  <c r="V33" i="10" s="1"/>
  <c r="W33" i="10" s="1"/>
  <c r="L34" i="10"/>
  <c r="B34" i="10"/>
  <c r="V34" i="10" s="1"/>
  <c r="W34" i="10" s="1"/>
  <c r="L35" i="10"/>
  <c r="B35" i="10"/>
  <c r="W35" i="10" s="1"/>
  <c r="L36" i="10"/>
  <c r="B36" i="10"/>
  <c r="V36" i="10" s="1"/>
  <c r="W36" i="10" s="1"/>
  <c r="L37" i="10"/>
  <c r="B37" i="10"/>
  <c r="V37" i="10" s="1"/>
  <c r="W37" i="10" s="1"/>
  <c r="L27" i="10"/>
  <c r="B27" i="10"/>
  <c r="V27" i="10" s="1"/>
  <c r="W27" i="10" s="1"/>
  <c r="L24" i="10"/>
  <c r="B24" i="10"/>
  <c r="V24" i="10" s="1"/>
  <c r="W24" i="10" s="1"/>
  <c r="L25" i="10"/>
  <c r="B25" i="10"/>
  <c r="V25" i="10" s="1"/>
  <c r="W25" i="10" s="1"/>
  <c r="L23" i="10"/>
  <c r="B23" i="10"/>
  <c r="J38" i="10"/>
  <c r="J28" i="10"/>
  <c r="J29" i="10"/>
  <c r="J31" i="10"/>
  <c r="J32" i="10"/>
  <c r="J33" i="10"/>
  <c r="J34" i="10"/>
  <c r="J35" i="10"/>
  <c r="J36" i="10"/>
  <c r="J37" i="10"/>
  <c r="J27" i="10"/>
  <c r="J24" i="10"/>
  <c r="J25" i="10"/>
  <c r="J23" i="10"/>
  <c r="K16" i="12"/>
  <c r="G16" i="12"/>
  <c r="D16" i="12"/>
  <c r="K15" i="12"/>
  <c r="I15" i="12"/>
  <c r="H15" i="12"/>
  <c r="G15" i="12"/>
  <c r="F15" i="12"/>
  <c r="E15" i="12"/>
  <c r="D15" i="12"/>
  <c r="C15" i="12"/>
  <c r="K14" i="12"/>
  <c r="I14" i="12"/>
  <c r="H14" i="12"/>
  <c r="G14" i="12"/>
  <c r="F14" i="12"/>
  <c r="E14" i="12"/>
  <c r="D14" i="12"/>
  <c r="C14" i="12"/>
  <c r="K13" i="12"/>
  <c r="I13" i="12"/>
  <c r="H13" i="12"/>
  <c r="G13" i="12"/>
  <c r="F13" i="12"/>
  <c r="E13" i="12"/>
  <c r="D13" i="12"/>
  <c r="C13" i="12"/>
  <c r="K12" i="12"/>
  <c r="I12" i="12"/>
  <c r="H12" i="12"/>
  <c r="G12" i="12"/>
  <c r="F12" i="12"/>
  <c r="E12" i="12"/>
  <c r="D12" i="12"/>
  <c r="C12" i="12"/>
  <c r="K38" i="10"/>
  <c r="I38" i="10"/>
  <c r="H38" i="10"/>
  <c r="G38" i="10"/>
  <c r="F38" i="10"/>
  <c r="E38" i="10"/>
  <c r="D38" i="10"/>
  <c r="C38" i="10"/>
  <c r="K37" i="10"/>
  <c r="I37" i="10"/>
  <c r="H37" i="10"/>
  <c r="G37" i="10"/>
  <c r="F37" i="10"/>
  <c r="E37" i="10"/>
  <c r="D37" i="10"/>
  <c r="C37" i="10"/>
  <c r="K36" i="10"/>
  <c r="I36" i="10"/>
  <c r="H36" i="10"/>
  <c r="G36" i="10"/>
  <c r="F36" i="10"/>
  <c r="E36" i="10"/>
  <c r="D36" i="10"/>
  <c r="C36" i="10"/>
  <c r="K35" i="10"/>
  <c r="I35" i="10"/>
  <c r="H35" i="10"/>
  <c r="G35" i="10"/>
  <c r="F35" i="10"/>
  <c r="E35" i="10"/>
  <c r="C35" i="10"/>
  <c r="K34" i="10"/>
  <c r="I34" i="10"/>
  <c r="H34" i="10"/>
  <c r="G34" i="10"/>
  <c r="F34" i="10"/>
  <c r="E34" i="10"/>
  <c r="D34" i="10"/>
  <c r="C34" i="10"/>
  <c r="K33" i="10"/>
  <c r="I33" i="10"/>
  <c r="H33" i="10"/>
  <c r="G33" i="10"/>
  <c r="F33" i="10"/>
  <c r="E33" i="10"/>
  <c r="D33" i="10"/>
  <c r="C33" i="10"/>
  <c r="K32" i="10"/>
  <c r="I32" i="10"/>
  <c r="H32" i="10"/>
  <c r="G32" i="10"/>
  <c r="F32" i="10"/>
  <c r="E32" i="10"/>
  <c r="D32" i="10"/>
  <c r="C32" i="10"/>
  <c r="K31" i="10"/>
  <c r="I31" i="10"/>
  <c r="H31" i="10"/>
  <c r="G31" i="10"/>
  <c r="F31" i="10"/>
  <c r="E31" i="10"/>
  <c r="D31" i="10"/>
  <c r="C31" i="10"/>
  <c r="B30" i="10"/>
  <c r="V30" i="10" s="1"/>
  <c r="W30" i="10" s="1"/>
  <c r="J30" i="10"/>
  <c r="I30" i="10"/>
  <c r="H30" i="10"/>
  <c r="G30" i="10"/>
  <c r="F30" i="10"/>
  <c r="E30" i="10"/>
  <c r="D30" i="10"/>
  <c r="C30" i="10"/>
  <c r="K29" i="10"/>
  <c r="I29" i="10"/>
  <c r="H29" i="10"/>
  <c r="G29" i="10"/>
  <c r="F29" i="10"/>
  <c r="E29" i="10"/>
  <c r="D29" i="10"/>
  <c r="C29" i="10"/>
  <c r="K28" i="10"/>
  <c r="I28" i="10"/>
  <c r="H28" i="10"/>
  <c r="G28" i="10"/>
  <c r="F28" i="10"/>
  <c r="E28" i="10"/>
  <c r="D28" i="10"/>
  <c r="C28" i="10"/>
  <c r="K27" i="10"/>
  <c r="I27" i="10"/>
  <c r="H27" i="10"/>
  <c r="G27" i="10"/>
  <c r="F27" i="10"/>
  <c r="E27" i="10"/>
  <c r="D27" i="10"/>
  <c r="C27" i="10"/>
  <c r="B26" i="10"/>
  <c r="J26" i="10"/>
  <c r="H26" i="10"/>
  <c r="F26" i="10"/>
  <c r="D26" i="10"/>
  <c r="K25" i="10"/>
  <c r="I25" i="10"/>
  <c r="H25" i="10"/>
  <c r="G25" i="10"/>
  <c r="F25" i="10"/>
  <c r="E25" i="10"/>
  <c r="D25" i="10"/>
  <c r="C25" i="10"/>
  <c r="K24" i="10"/>
  <c r="I24" i="10"/>
  <c r="H24" i="10"/>
  <c r="G24" i="10"/>
  <c r="F24" i="10"/>
  <c r="E24" i="10"/>
  <c r="D24" i="10"/>
  <c r="C24" i="10"/>
  <c r="K23" i="10"/>
  <c r="I23" i="10"/>
  <c r="H23" i="10"/>
  <c r="G23" i="10"/>
  <c r="F23" i="10"/>
  <c r="E23" i="10"/>
  <c r="D23" i="10"/>
  <c r="C23" i="10"/>
  <c r="S16" i="12" l="1"/>
  <c r="T8" i="12"/>
  <c r="U8" i="12" s="1"/>
  <c r="V8" i="12"/>
  <c r="W8" i="12" s="1"/>
  <c r="V23" i="10"/>
  <c r="W23" i="10" s="1"/>
  <c r="P16" i="12"/>
  <c r="T16" i="12" l="1"/>
  <c r="U16" i="12" s="1"/>
  <c r="V16" i="12"/>
  <c r="W16" i="12" s="1"/>
</calcChain>
</file>

<file path=xl/sharedStrings.xml><?xml version="1.0" encoding="utf-8"?>
<sst xmlns="http://schemas.openxmlformats.org/spreadsheetml/2006/main" count="184" uniqueCount="40">
  <si>
    <t>Cut, Pierce</t>
  </si>
  <si>
    <t>Fall</t>
  </si>
  <si>
    <t>Fire, Flame</t>
  </si>
  <si>
    <t>Firearm</t>
  </si>
  <si>
    <t>Other Transport</t>
  </si>
  <si>
    <t>Poison</t>
  </si>
  <si>
    <t>% Change</t>
  </si>
  <si>
    <t>Change</t>
  </si>
  <si>
    <t>Motorcycle</t>
  </si>
  <si>
    <t>Pedal Cyclist</t>
  </si>
  <si>
    <t>Pedestrian</t>
  </si>
  <si>
    <t>Motor Vehicle Occupant</t>
  </si>
  <si>
    <t>N</t>
  </si>
  <si>
    <t>Hot Substance</t>
  </si>
  <si>
    <t>All Injury Hospitalizations</t>
  </si>
  <si>
    <t>Struck By/Against</t>
  </si>
  <si>
    <t>Natural, Environmental</t>
  </si>
  <si>
    <t>Overexertion</t>
  </si>
  <si>
    <t>Mechanism</t>
  </si>
  <si>
    <t>rate*</t>
  </si>
  <si>
    <t>County Population</t>
  </si>
  <si>
    <t>Unintentional</t>
  </si>
  <si>
    <t>Self-Inflicted</t>
  </si>
  <si>
    <t>Assault</t>
  </si>
  <si>
    <t>All Injury Hospitalizations**</t>
  </si>
  <si>
    <t>Intent</t>
  </si>
  <si>
    <t>*</t>
  </si>
  <si>
    <t>Source: Hospital Discharge Data, Florida Agency for Health Care Administration</t>
  </si>
  <si>
    <t>* Rate per 100,000 population; rates not calculated for years with &lt; 10 deaths</t>
  </si>
  <si>
    <t>** Percent change not calculated for years &lt; 10 deaths unless difference from baseline year is &gt; 10</t>
  </si>
  <si>
    <t>Undetermined/Other</t>
  </si>
  <si>
    <t>Drowning</t>
  </si>
  <si>
    <t>2000-2018</t>
  </si>
  <si>
    <t>Red percentages indicate this injury type increased in 2018</t>
  </si>
  <si>
    <t>Blue percentages indicate this injury type decreased in 2018</t>
  </si>
  <si>
    <t>.</t>
  </si>
  <si>
    <t>Trends and Percent Change in Select Causes of Injury Hospitalization, Miami-Dade County Residents Age 0-17, 2000-2018</t>
  </si>
  <si>
    <t>Trends and Percent Change in Select Causes of Injury Hospitalization, Miami-Dade County Residents, Age 0-17, 2000-2018</t>
  </si>
  <si>
    <t>2016-2018</t>
  </si>
  <si>
    <t>* In October 2015 the ICD changed from ICD-9 to ICD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</si>
</sst>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6" x14ac:knownFonts="1">
    <font>
      <sz val="10"/>
      <name val="MS Sans Serif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sz val="8"/>
      <name val="MS Sans Serif"/>
    </font>
    <font>
      <b/>
      <sz val="11"/>
      <color indexed="10"/>
      <name val="Arial"/>
      <family val="2"/>
    </font>
    <font>
      <sz val="9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9"/>
      <color rgb="FF00304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Fill="1"/>
    <xf numFmtId="165" fontId="7" fillId="0" borderId="1" xfId="0" applyNumberFormat="1" applyFont="1" applyFill="1" applyBorder="1"/>
    <xf numFmtId="3" fontId="7" fillId="0" borderId="2" xfId="0" applyNumberFormat="1" applyFont="1" applyFill="1" applyBorder="1"/>
    <xf numFmtId="0" fontId="8" fillId="0" borderId="0" xfId="1" applyFont="1" applyFill="1" applyAlignment="1">
      <alignment vertical="center"/>
    </xf>
    <xf numFmtId="0" fontId="5" fillId="0" borderId="0" xfId="1" applyFont="1" applyFill="1"/>
    <xf numFmtId="0" fontId="2" fillId="0" borderId="0" xfId="1" applyFont="1"/>
    <xf numFmtId="0" fontId="0" fillId="0" borderId="0" xfId="0" applyBorder="1"/>
    <xf numFmtId="3" fontId="7" fillId="0" borderId="1" xfId="1" applyNumberFormat="1" applyFont="1" applyFill="1" applyBorder="1" applyAlignment="1">
      <alignment horizontal="right"/>
    </xf>
    <xf numFmtId="3" fontId="7" fillId="0" borderId="3" xfId="1" applyNumberFormat="1" applyFont="1" applyFill="1" applyBorder="1" applyAlignment="1">
      <alignment horizontal="right"/>
    </xf>
    <xf numFmtId="0" fontId="5" fillId="0" borderId="0" xfId="1" applyFont="1" applyFill="1" applyBorder="1"/>
    <xf numFmtId="165" fontId="7" fillId="0" borderId="1" xfId="1" applyNumberFormat="1" applyFont="1" applyFill="1" applyBorder="1" applyAlignment="1">
      <alignment horizontal="right"/>
    </xf>
    <xf numFmtId="165" fontId="7" fillId="0" borderId="3" xfId="1" applyNumberFormat="1" applyFont="1" applyFill="1" applyBorder="1" applyAlignment="1">
      <alignment horizontal="right"/>
    </xf>
    <xf numFmtId="3" fontId="7" fillId="0" borderId="5" xfId="0" applyNumberFormat="1" applyFont="1" applyFill="1" applyBorder="1"/>
    <xf numFmtId="165" fontId="7" fillId="0" borderId="3" xfId="0" applyNumberFormat="1" applyFont="1" applyFill="1" applyBorder="1"/>
    <xf numFmtId="165" fontId="7" fillId="0" borderId="5" xfId="1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3" fontId="7" fillId="0" borderId="0" xfId="0" applyNumberFormat="1" applyFont="1" applyFill="1" applyBorder="1"/>
    <xf numFmtId="164" fontId="9" fillId="0" borderId="7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2" borderId="9" xfId="1" applyFont="1" applyFill="1" applyBorder="1"/>
    <xf numFmtId="0" fontId="5" fillId="2" borderId="10" xfId="1" applyFont="1" applyFill="1" applyBorder="1" applyAlignment="1">
      <alignment horizontal="right"/>
    </xf>
    <xf numFmtId="0" fontId="5" fillId="2" borderId="11" xfId="1" applyFont="1" applyFill="1" applyBorder="1" applyAlignment="1">
      <alignment horizontal="right"/>
    </xf>
    <xf numFmtId="0" fontId="5" fillId="2" borderId="12" xfId="1" applyFont="1" applyFill="1" applyBorder="1" applyAlignment="1">
      <alignment horizontal="right"/>
    </xf>
    <xf numFmtId="0" fontId="4" fillId="2" borderId="13" xfId="1" applyFont="1" applyFill="1" applyBorder="1" applyAlignment="1">
      <alignment horizontal="right"/>
    </xf>
    <xf numFmtId="0" fontId="4" fillId="2" borderId="14" xfId="1" applyFont="1" applyFill="1" applyBorder="1" applyAlignment="1">
      <alignment horizontal="right"/>
    </xf>
    <xf numFmtId="0" fontId="4" fillId="2" borderId="15" xfId="1" applyFont="1" applyFill="1" applyBorder="1" applyAlignment="1">
      <alignment horizontal="right"/>
    </xf>
    <xf numFmtId="0" fontId="4" fillId="2" borderId="16" xfId="1" applyFont="1" applyFill="1" applyBorder="1" applyAlignment="1">
      <alignment horizontal="right"/>
    </xf>
    <xf numFmtId="0" fontId="4" fillId="2" borderId="17" xfId="1" applyFont="1" applyFill="1" applyBorder="1" applyAlignment="1">
      <alignment horizontal="right"/>
    </xf>
    <xf numFmtId="164" fontId="9" fillId="0" borderId="18" xfId="1" applyNumberFormat="1" applyFont="1" applyFill="1" applyBorder="1" applyAlignment="1">
      <alignment horizontal="right"/>
    </xf>
    <xf numFmtId="0" fontId="11" fillId="0" borderId="0" xfId="1" applyFont="1" applyFill="1"/>
    <xf numFmtId="0" fontId="7" fillId="0" borderId="19" xfId="0" applyFont="1" applyFill="1" applyBorder="1" applyAlignment="1">
      <alignment horizontal="right"/>
    </xf>
    <xf numFmtId="3" fontId="7" fillId="0" borderId="20" xfId="0" applyNumberFormat="1" applyFont="1" applyFill="1" applyBorder="1"/>
    <xf numFmtId="3" fontId="7" fillId="0" borderId="21" xfId="0" applyNumberFormat="1" applyFont="1" applyFill="1" applyBorder="1"/>
    <xf numFmtId="165" fontId="7" fillId="0" borderId="22" xfId="0" applyNumberFormat="1" applyFont="1" applyFill="1" applyBorder="1"/>
    <xf numFmtId="165" fontId="7" fillId="0" borderId="22" xfId="1" applyNumberFormat="1" applyFont="1" applyFill="1" applyBorder="1" applyAlignment="1">
      <alignment horizontal="right"/>
    </xf>
    <xf numFmtId="165" fontId="7" fillId="0" borderId="22" xfId="0" applyNumberFormat="1" applyFont="1" applyFill="1" applyBorder="1" applyAlignment="1">
      <alignment horizontal="right"/>
    </xf>
    <xf numFmtId="0" fontId="1" fillId="3" borderId="0" xfId="1" applyFill="1"/>
    <xf numFmtId="0" fontId="3" fillId="3" borderId="0" xfId="1" applyFont="1" applyFill="1" applyAlignment="1">
      <alignment horizontal="left"/>
    </xf>
    <xf numFmtId="3" fontId="3" fillId="3" borderId="0" xfId="1" applyNumberFormat="1" applyFont="1" applyFill="1"/>
    <xf numFmtId="0" fontId="7" fillId="3" borderId="0" xfId="1" applyFont="1" applyFill="1"/>
    <xf numFmtId="0" fontId="3" fillId="3" borderId="0" xfId="1" applyFont="1" applyFill="1"/>
    <xf numFmtId="0" fontId="3" fillId="3" borderId="0" xfId="0" applyFont="1" applyFill="1"/>
    <xf numFmtId="0" fontId="12" fillId="3" borderId="0" xfId="0" applyFont="1" applyFill="1"/>
    <xf numFmtId="3" fontId="7" fillId="0" borderId="23" xfId="1" applyNumberFormat="1" applyFont="1" applyFill="1" applyBorder="1"/>
    <xf numFmtId="3" fontId="7" fillId="0" borderId="22" xfId="1" applyNumberFormat="1" applyFont="1" applyFill="1" applyBorder="1"/>
    <xf numFmtId="3" fontId="7" fillId="0" borderId="1" xfId="1" applyNumberFormat="1" applyFont="1" applyFill="1" applyBorder="1"/>
    <xf numFmtId="3" fontId="7" fillId="0" borderId="3" xfId="0" applyNumberFormat="1" applyFont="1" applyFill="1" applyBorder="1"/>
    <xf numFmtId="3" fontId="7" fillId="0" borderId="10" xfId="1" applyNumberFormat="1" applyFont="1" applyFill="1" applyBorder="1"/>
    <xf numFmtId="3" fontId="7" fillId="0" borderId="20" xfId="1" applyNumberFormat="1" applyFont="1" applyFill="1" applyBorder="1"/>
    <xf numFmtId="3" fontId="7" fillId="0" borderId="2" xfId="1" applyNumberFormat="1" applyFont="1" applyFill="1" applyBorder="1"/>
    <xf numFmtId="164" fontId="14" fillId="0" borderId="0" xfId="1" applyNumberFormat="1" applyFont="1" applyFill="1" applyBorder="1" applyAlignment="1">
      <alignment horizontal="right"/>
    </xf>
    <xf numFmtId="164" fontId="13" fillId="0" borderId="7" xfId="1" applyNumberFormat="1" applyFont="1" applyFill="1" applyBorder="1" applyAlignment="1">
      <alignment horizontal="right"/>
    </xf>
    <xf numFmtId="3" fontId="15" fillId="0" borderId="0" xfId="0" applyNumberFormat="1" applyFont="1"/>
    <xf numFmtId="3" fontId="3" fillId="0" borderId="0" xfId="0" applyNumberFormat="1" applyFont="1"/>
    <xf numFmtId="164" fontId="13" fillId="0" borderId="18" xfId="1" applyNumberFormat="1" applyFont="1" applyFill="1" applyBorder="1" applyAlignment="1">
      <alignment horizontal="right"/>
    </xf>
    <xf numFmtId="164" fontId="14" fillId="0" borderId="7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4" fontId="13" fillId="0" borderId="4" xfId="1" applyNumberFormat="1" applyFont="1" applyFill="1" applyBorder="1" applyAlignment="1">
      <alignment horizontal="right"/>
    </xf>
    <xf numFmtId="164" fontId="7" fillId="0" borderId="7" xfId="1" applyNumberFormat="1" applyFont="1" applyFill="1" applyBorder="1" applyAlignment="1">
      <alignment horizontal="right"/>
    </xf>
    <xf numFmtId="0" fontId="0" fillId="0" borderId="0" xfId="0" applyFill="1"/>
    <xf numFmtId="164" fontId="9" fillId="0" borderId="4" xfId="1" applyNumberFormat="1" applyFont="1" applyFill="1" applyBorder="1" applyAlignment="1">
      <alignment horizontal="right"/>
    </xf>
    <xf numFmtId="0" fontId="5" fillId="2" borderId="23" xfId="1" applyFont="1" applyFill="1" applyBorder="1" applyAlignment="1">
      <alignment horizontal="center"/>
    </xf>
    <xf numFmtId="0" fontId="6" fillId="2" borderId="24" xfId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774034B2-D787-49BA-B91C-A0FC6883FB8C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34"/>
  <sheetViews>
    <sheetView zoomScale="85" zoomScaleNormal="85" workbookViewId="0">
      <selection activeCell="V24" sqref="V24"/>
    </sheetView>
  </sheetViews>
  <sheetFormatPr defaultRowHeight="12" x14ac:dyDescent="0.2"/>
  <cols>
    <col min="1" max="1" width="28.42578125" style="2" customWidth="1"/>
    <col min="2" max="8" width="9.28515625" style="2" bestFit="1" customWidth="1"/>
    <col min="9" max="9" width="9.28515625" style="2" customWidth="1"/>
    <col min="10" max="19" width="9" style="2" customWidth="1"/>
    <col min="20" max="20" width="10.28515625" style="2" customWidth="1"/>
    <col min="21" max="21" width="11.85546875" style="2" customWidth="1"/>
    <col min="22" max="22" width="10.7109375" style="2" customWidth="1"/>
    <col min="23" max="23" width="12.85546875" style="2" customWidth="1"/>
    <col min="24" max="60" width="9.140625" style="2"/>
    <col min="61" max="16384" width="9.140625" style="1"/>
  </cols>
  <sheetData>
    <row r="1" spans="1:24" customFormat="1" ht="24.75" customHeight="1" thickBot="1" x14ac:dyDescent="0.3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7"/>
      <c r="W1" s="7"/>
    </row>
    <row r="2" spans="1:24" customFormat="1" ht="15" x14ac:dyDescent="0.25">
      <c r="A2" s="22"/>
      <c r="B2" s="23">
        <v>2000</v>
      </c>
      <c r="C2" s="23">
        <v>2001</v>
      </c>
      <c r="D2" s="24">
        <v>2002</v>
      </c>
      <c r="E2" s="23">
        <v>2003</v>
      </c>
      <c r="F2" s="24">
        <v>2004</v>
      </c>
      <c r="G2" s="23">
        <v>2005</v>
      </c>
      <c r="H2" s="24">
        <v>2006</v>
      </c>
      <c r="I2" s="23">
        <v>2007</v>
      </c>
      <c r="J2" s="24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2016</v>
      </c>
      <c r="R2" s="23">
        <v>2017</v>
      </c>
      <c r="S2" s="23">
        <v>2018</v>
      </c>
      <c r="T2" s="64" t="s">
        <v>38</v>
      </c>
      <c r="U2" s="65"/>
      <c r="V2" s="64" t="s">
        <v>32</v>
      </c>
      <c r="W2" s="66"/>
      <c r="X2" s="8"/>
    </row>
    <row r="3" spans="1:24" customFormat="1" ht="15.75" thickBot="1" x14ac:dyDescent="0.3">
      <c r="A3" s="25" t="s">
        <v>25</v>
      </c>
      <c r="B3" s="26" t="s">
        <v>12</v>
      </c>
      <c r="C3" s="26" t="s">
        <v>12</v>
      </c>
      <c r="D3" s="27" t="s">
        <v>12</v>
      </c>
      <c r="E3" s="26" t="s">
        <v>12</v>
      </c>
      <c r="F3" s="27" t="s">
        <v>12</v>
      </c>
      <c r="G3" s="26" t="s">
        <v>12</v>
      </c>
      <c r="H3" s="27" t="s">
        <v>12</v>
      </c>
      <c r="I3" s="26" t="s">
        <v>12</v>
      </c>
      <c r="J3" s="26" t="s">
        <v>12</v>
      </c>
      <c r="K3" s="26" t="s">
        <v>12</v>
      </c>
      <c r="L3" s="26" t="s">
        <v>12</v>
      </c>
      <c r="M3" s="26" t="s">
        <v>12</v>
      </c>
      <c r="N3" s="26" t="s">
        <v>12</v>
      </c>
      <c r="O3" s="26" t="s">
        <v>12</v>
      </c>
      <c r="P3" s="26" t="s">
        <v>12</v>
      </c>
      <c r="Q3" s="26" t="s">
        <v>12</v>
      </c>
      <c r="R3" s="26" t="s">
        <v>12</v>
      </c>
      <c r="S3" s="26" t="s">
        <v>12</v>
      </c>
      <c r="T3" s="28" t="s">
        <v>7</v>
      </c>
      <c r="U3" s="29" t="s">
        <v>6</v>
      </c>
      <c r="V3" s="28" t="s">
        <v>7</v>
      </c>
      <c r="W3" s="30" t="s">
        <v>6</v>
      </c>
      <c r="X3" s="8"/>
    </row>
    <row r="4" spans="1:24" customFormat="1" ht="16.5" customHeight="1" x14ac:dyDescent="0.2">
      <c r="A4" s="17" t="s">
        <v>21</v>
      </c>
      <c r="B4" s="4">
        <v>1186</v>
      </c>
      <c r="C4" s="18">
        <v>1290</v>
      </c>
      <c r="D4" s="4">
        <v>1321</v>
      </c>
      <c r="E4" s="18">
        <v>1237</v>
      </c>
      <c r="F4" s="4">
        <v>1335</v>
      </c>
      <c r="G4" s="18">
        <v>1232</v>
      </c>
      <c r="H4" s="4">
        <v>1172</v>
      </c>
      <c r="I4" s="18">
        <v>1267</v>
      </c>
      <c r="J4" s="46">
        <v>1246</v>
      </c>
      <c r="K4" s="50">
        <v>1218</v>
      </c>
      <c r="L4" s="48">
        <v>1129</v>
      </c>
      <c r="M4" s="48">
        <v>1083</v>
      </c>
      <c r="N4" s="48">
        <v>964</v>
      </c>
      <c r="O4" s="48">
        <v>801</v>
      </c>
      <c r="P4" s="48">
        <v>882</v>
      </c>
      <c r="Q4" s="48">
        <v>776</v>
      </c>
      <c r="R4" s="48">
        <v>769</v>
      </c>
      <c r="S4" s="48">
        <v>654</v>
      </c>
      <c r="T4" s="9">
        <f>S4-Q4</f>
        <v>-122</v>
      </c>
      <c r="U4" s="20">
        <f>T4/Q4</f>
        <v>-0.15721649484536082</v>
      </c>
      <c r="V4" s="9">
        <f>S4-B4</f>
        <v>-532</v>
      </c>
      <c r="W4" s="19">
        <f>V4/B4</f>
        <v>-0.44856661045531199</v>
      </c>
    </row>
    <row r="5" spans="1:24" customFormat="1" ht="16.5" customHeight="1" x14ac:dyDescent="0.2">
      <c r="A5" s="33" t="s">
        <v>22</v>
      </c>
      <c r="B5" s="34">
        <v>158</v>
      </c>
      <c r="C5" s="35">
        <v>180</v>
      </c>
      <c r="D5" s="34">
        <v>148</v>
      </c>
      <c r="E5" s="35">
        <v>142</v>
      </c>
      <c r="F5" s="34">
        <v>159</v>
      </c>
      <c r="G5" s="35">
        <v>134</v>
      </c>
      <c r="H5" s="34">
        <v>122</v>
      </c>
      <c r="I5" s="35">
        <v>100</v>
      </c>
      <c r="J5" s="47">
        <v>101</v>
      </c>
      <c r="K5" s="51">
        <v>85</v>
      </c>
      <c r="L5" s="47">
        <v>105</v>
      </c>
      <c r="M5" s="48">
        <v>86</v>
      </c>
      <c r="N5" s="48">
        <v>95</v>
      </c>
      <c r="O5" s="48">
        <v>124</v>
      </c>
      <c r="P5" s="48">
        <v>148</v>
      </c>
      <c r="Q5" s="48">
        <v>129</v>
      </c>
      <c r="R5" s="48">
        <v>116</v>
      </c>
      <c r="S5" s="48">
        <v>134</v>
      </c>
      <c r="T5" s="9">
        <f t="shared" ref="T5:T8" si="0">S5-Q5</f>
        <v>5</v>
      </c>
      <c r="U5" s="53">
        <f t="shared" ref="U5:U8" si="1">T5/Q5</f>
        <v>3.875968992248062E-2</v>
      </c>
      <c r="V5" s="9">
        <f>S5-B5</f>
        <v>-24</v>
      </c>
      <c r="W5" s="19">
        <f>V5/B5</f>
        <v>-0.15189873417721519</v>
      </c>
    </row>
    <row r="6" spans="1:24" customFormat="1" ht="16.5" customHeight="1" x14ac:dyDescent="0.2">
      <c r="A6" s="33" t="s">
        <v>23</v>
      </c>
      <c r="B6" s="34">
        <v>71</v>
      </c>
      <c r="C6" s="35">
        <v>75</v>
      </c>
      <c r="D6" s="34">
        <v>91</v>
      </c>
      <c r="E6" s="35">
        <v>81</v>
      </c>
      <c r="F6" s="34">
        <v>83</v>
      </c>
      <c r="G6" s="35">
        <v>84</v>
      </c>
      <c r="H6" s="34">
        <v>95</v>
      </c>
      <c r="I6" s="35">
        <v>95</v>
      </c>
      <c r="J6" s="47">
        <v>107</v>
      </c>
      <c r="K6" s="51">
        <v>99</v>
      </c>
      <c r="L6" s="47">
        <v>70</v>
      </c>
      <c r="M6" s="48">
        <v>85</v>
      </c>
      <c r="N6" s="48">
        <v>70</v>
      </c>
      <c r="O6" s="48">
        <v>54</v>
      </c>
      <c r="P6" s="48">
        <v>53</v>
      </c>
      <c r="Q6" s="48">
        <v>75</v>
      </c>
      <c r="R6" s="48">
        <v>58</v>
      </c>
      <c r="S6" s="48">
        <v>51</v>
      </c>
      <c r="T6" s="9">
        <f t="shared" si="0"/>
        <v>-24</v>
      </c>
      <c r="U6" s="20">
        <f t="shared" si="1"/>
        <v>-0.32</v>
      </c>
      <c r="V6" s="9">
        <f>S6-B6</f>
        <v>-20</v>
      </c>
      <c r="W6" s="19">
        <f>V6/B6</f>
        <v>-0.28169014084507044</v>
      </c>
    </row>
    <row r="7" spans="1:24" customFormat="1" ht="16.5" customHeight="1" x14ac:dyDescent="0.2">
      <c r="A7" s="33" t="s">
        <v>30</v>
      </c>
      <c r="B7" s="34">
        <v>22</v>
      </c>
      <c r="C7" s="35">
        <v>28</v>
      </c>
      <c r="D7" s="34">
        <v>54</v>
      </c>
      <c r="E7" s="35">
        <v>33</v>
      </c>
      <c r="F7" s="34">
        <v>37</v>
      </c>
      <c r="G7" s="35">
        <v>32</v>
      </c>
      <c r="H7" s="34">
        <v>14</v>
      </c>
      <c r="I7" s="35">
        <v>24</v>
      </c>
      <c r="J7" s="47">
        <v>32</v>
      </c>
      <c r="K7" s="51">
        <v>26</v>
      </c>
      <c r="L7" s="47">
        <v>27</v>
      </c>
      <c r="M7" s="48">
        <v>40</v>
      </c>
      <c r="N7" s="48">
        <v>32</v>
      </c>
      <c r="O7" s="48">
        <v>29</v>
      </c>
      <c r="P7" s="48">
        <v>18</v>
      </c>
      <c r="Q7" s="48">
        <v>25</v>
      </c>
      <c r="R7" s="48">
        <v>19</v>
      </c>
      <c r="S7" s="48">
        <v>24</v>
      </c>
      <c r="T7" s="9">
        <f t="shared" si="0"/>
        <v>-1</v>
      </c>
      <c r="U7" s="20">
        <f t="shared" si="1"/>
        <v>-0.04</v>
      </c>
      <c r="V7" s="9">
        <f>S7-B7</f>
        <v>2</v>
      </c>
      <c r="W7" s="58">
        <f>V7/B7</f>
        <v>9.0909090909090912E-2</v>
      </c>
    </row>
    <row r="8" spans="1:24" customFormat="1" ht="21" customHeight="1" thickBot="1" x14ac:dyDescent="0.25">
      <c r="A8" s="21" t="s">
        <v>14</v>
      </c>
      <c r="B8" s="49">
        <f t="shared" ref="B8:P8" si="2">SUM(B4:B7)</f>
        <v>1437</v>
      </c>
      <c r="C8" s="49">
        <f t="shared" si="2"/>
        <v>1573</v>
      </c>
      <c r="D8" s="49">
        <f t="shared" si="2"/>
        <v>1614</v>
      </c>
      <c r="E8" s="49">
        <f t="shared" si="2"/>
        <v>1493</v>
      </c>
      <c r="F8" s="49">
        <f t="shared" si="2"/>
        <v>1614</v>
      </c>
      <c r="G8" s="49">
        <f t="shared" si="2"/>
        <v>1482</v>
      </c>
      <c r="H8" s="49">
        <f t="shared" si="2"/>
        <v>1403</v>
      </c>
      <c r="I8" s="49">
        <f t="shared" si="2"/>
        <v>1486</v>
      </c>
      <c r="J8" s="49">
        <f t="shared" si="2"/>
        <v>1486</v>
      </c>
      <c r="K8" s="49">
        <f t="shared" si="2"/>
        <v>1428</v>
      </c>
      <c r="L8" s="49">
        <f t="shared" si="2"/>
        <v>1331</v>
      </c>
      <c r="M8" s="49">
        <f t="shared" si="2"/>
        <v>1294</v>
      </c>
      <c r="N8" s="49">
        <f t="shared" si="2"/>
        <v>1161</v>
      </c>
      <c r="O8" s="49">
        <f t="shared" si="2"/>
        <v>1008</v>
      </c>
      <c r="P8" s="49">
        <f t="shared" si="2"/>
        <v>1101</v>
      </c>
      <c r="Q8" s="49">
        <f t="shared" ref="Q8:S8" si="3">SUM(Q4:Q7)</f>
        <v>1005</v>
      </c>
      <c r="R8" s="49">
        <f t="shared" si="3"/>
        <v>962</v>
      </c>
      <c r="S8" s="49">
        <f t="shared" si="3"/>
        <v>863</v>
      </c>
      <c r="T8" s="10">
        <f t="shared" si="0"/>
        <v>-142</v>
      </c>
      <c r="U8" s="63">
        <f t="shared" si="1"/>
        <v>-0.14129353233830846</v>
      </c>
      <c r="V8" s="10">
        <f>S8-B8</f>
        <v>-574</v>
      </c>
      <c r="W8" s="31">
        <f>V8/B8</f>
        <v>-0.39944328462073764</v>
      </c>
    </row>
    <row r="9" spans="1:24" customFormat="1" ht="15.75" thickBot="1" x14ac:dyDescent="0.3">
      <c r="A9" s="6"/>
      <c r="B9" s="6"/>
      <c r="C9" s="6"/>
      <c r="D9" s="6"/>
      <c r="E9" s="6"/>
      <c r="F9" s="6"/>
      <c r="G9" s="6"/>
      <c r="H9" s="6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67"/>
      <c r="U9" s="68"/>
      <c r="V9" s="67"/>
      <c r="W9" s="68"/>
    </row>
    <row r="10" spans="1:24" customFormat="1" ht="15" x14ac:dyDescent="0.25">
      <c r="A10" s="22"/>
      <c r="B10" s="23">
        <v>2000</v>
      </c>
      <c r="C10" s="23">
        <v>2001</v>
      </c>
      <c r="D10" s="24">
        <v>2002</v>
      </c>
      <c r="E10" s="23">
        <v>2003</v>
      </c>
      <c r="F10" s="24">
        <v>2004</v>
      </c>
      <c r="G10" s="23">
        <v>2005</v>
      </c>
      <c r="H10" s="24">
        <v>2006</v>
      </c>
      <c r="I10" s="23">
        <v>2007</v>
      </c>
      <c r="J10" s="24">
        <v>2008</v>
      </c>
      <c r="K10" s="23">
        <v>2009</v>
      </c>
      <c r="L10" s="23">
        <v>2010</v>
      </c>
      <c r="M10" s="23">
        <v>2011</v>
      </c>
      <c r="N10" s="23">
        <v>2012</v>
      </c>
      <c r="O10" s="23">
        <v>2013</v>
      </c>
      <c r="P10" s="23">
        <v>2014</v>
      </c>
      <c r="Q10" s="23">
        <v>2016</v>
      </c>
      <c r="R10" s="23">
        <v>2017</v>
      </c>
      <c r="S10" s="23">
        <v>2018</v>
      </c>
      <c r="T10" s="64" t="s">
        <v>38</v>
      </c>
      <c r="U10" s="65"/>
      <c r="V10" s="64" t="s">
        <v>32</v>
      </c>
      <c r="W10" s="66"/>
    </row>
    <row r="11" spans="1:24" customFormat="1" ht="15.75" thickBot="1" x14ac:dyDescent="0.3">
      <c r="A11" s="25" t="s">
        <v>25</v>
      </c>
      <c r="B11" s="26" t="s">
        <v>19</v>
      </c>
      <c r="C11" s="26" t="s">
        <v>19</v>
      </c>
      <c r="D11" s="26" t="s">
        <v>19</v>
      </c>
      <c r="E11" s="26" t="s">
        <v>19</v>
      </c>
      <c r="F11" s="26" t="s">
        <v>19</v>
      </c>
      <c r="G11" s="26" t="s">
        <v>19</v>
      </c>
      <c r="H11" s="26" t="s">
        <v>19</v>
      </c>
      <c r="I11" s="26" t="s">
        <v>19</v>
      </c>
      <c r="J11" s="26" t="s">
        <v>19</v>
      </c>
      <c r="K11" s="26" t="s">
        <v>19</v>
      </c>
      <c r="L11" s="26" t="s">
        <v>19</v>
      </c>
      <c r="M11" s="26" t="s">
        <v>19</v>
      </c>
      <c r="N11" s="26" t="s">
        <v>19</v>
      </c>
      <c r="O11" s="26" t="s">
        <v>19</v>
      </c>
      <c r="P11" s="26" t="s">
        <v>19</v>
      </c>
      <c r="Q11" s="26" t="s">
        <v>19</v>
      </c>
      <c r="R11" s="26" t="s">
        <v>19</v>
      </c>
      <c r="S11" s="26" t="s">
        <v>19</v>
      </c>
      <c r="T11" s="28" t="s">
        <v>7</v>
      </c>
      <c r="U11" s="29" t="s">
        <v>6</v>
      </c>
      <c r="V11" s="28" t="s">
        <v>7</v>
      </c>
      <c r="W11" s="30" t="s">
        <v>6</v>
      </c>
    </row>
    <row r="12" spans="1:24" customFormat="1" ht="16.5" customHeight="1" x14ac:dyDescent="0.2">
      <c r="A12" s="17" t="s">
        <v>21</v>
      </c>
      <c r="B12" s="3">
        <f t="shared" ref="B12:S12" si="4">(B4/B$18)*100000</f>
        <v>210.96858773785107</v>
      </c>
      <c r="C12" s="3">
        <f t="shared" si="4"/>
        <v>226.89935870150248</v>
      </c>
      <c r="D12" s="3">
        <f t="shared" si="4"/>
        <v>232.47996818139418</v>
      </c>
      <c r="E12" s="3">
        <f t="shared" si="4"/>
        <v>214.31232079279968</v>
      </c>
      <c r="F12" s="3">
        <f t="shared" si="4"/>
        <v>228.0943951995954</v>
      </c>
      <c r="G12" s="3">
        <f t="shared" si="4"/>
        <v>209.70284154158821</v>
      </c>
      <c r="H12" s="3">
        <f t="shared" si="4"/>
        <v>198.83413975393429</v>
      </c>
      <c r="I12" s="3">
        <f t="shared" si="4"/>
        <v>213.86998325501</v>
      </c>
      <c r="J12" s="12">
        <f t="shared" si="4"/>
        <v>209.24155812750635</v>
      </c>
      <c r="K12" s="12">
        <f t="shared" si="4"/>
        <v>204.91561951644627</v>
      </c>
      <c r="L12" s="12">
        <f t="shared" si="4"/>
        <v>206.60363029478987</v>
      </c>
      <c r="M12" s="12">
        <f t="shared" si="4"/>
        <v>197.25410627315412</v>
      </c>
      <c r="N12" s="12">
        <f t="shared" si="4"/>
        <v>174.78935525573823</v>
      </c>
      <c r="O12" s="12">
        <f t="shared" si="4"/>
        <v>143.20167479811425</v>
      </c>
      <c r="P12" s="12">
        <f t="shared" si="4"/>
        <v>156.50951833397215</v>
      </c>
      <c r="Q12" s="12">
        <f t="shared" si="4"/>
        <v>139.64092846821458</v>
      </c>
      <c r="R12" s="12">
        <f t="shared" si="4"/>
        <v>136.823732245386</v>
      </c>
      <c r="S12" s="12">
        <f t="shared" si="4"/>
        <v>114.66462350905307</v>
      </c>
      <c r="T12" s="12">
        <f>S12-Q12</f>
        <v>-24.97630495916151</v>
      </c>
      <c r="U12" s="20">
        <f>T12/Q12</f>
        <v>-0.1788609201695954</v>
      </c>
      <c r="V12" s="12">
        <f>S12-B12</f>
        <v>-96.303964228797994</v>
      </c>
      <c r="W12" s="54">
        <f>V12/B12</f>
        <v>-0.45648485047672127</v>
      </c>
    </row>
    <row r="13" spans="1:24" customFormat="1" ht="16.5" customHeight="1" x14ac:dyDescent="0.2">
      <c r="A13" s="33" t="s">
        <v>22</v>
      </c>
      <c r="B13" s="36">
        <f t="shared" ref="B13:S13" si="5">(B5/B$18)*100000</f>
        <v>28.105427371484375</v>
      </c>
      <c r="C13" s="36">
        <f t="shared" si="5"/>
        <v>31.660375632767781</v>
      </c>
      <c r="D13" s="36">
        <f t="shared" si="5"/>
        <v>26.046203853782245</v>
      </c>
      <c r="E13" s="36">
        <f t="shared" si="5"/>
        <v>24.601737714290664</v>
      </c>
      <c r="F13" s="36">
        <f t="shared" si="5"/>
        <v>27.166298754109114</v>
      </c>
      <c r="G13" s="36">
        <f t="shared" si="5"/>
        <v>22.80858828455586</v>
      </c>
      <c r="H13" s="36">
        <f t="shared" si="5"/>
        <v>20.697751749129676</v>
      </c>
      <c r="I13" s="36">
        <f t="shared" si="5"/>
        <v>16.880030249014208</v>
      </c>
      <c r="J13" s="37">
        <f t="shared" si="5"/>
        <v>16.960993074541047</v>
      </c>
      <c r="K13" s="37">
        <f t="shared" si="5"/>
        <v>14.300351115679748</v>
      </c>
      <c r="L13" s="37">
        <f t="shared" si="5"/>
        <v>19.214686608461417</v>
      </c>
      <c r="M13" s="37">
        <f t="shared" si="5"/>
        <v>15.663760978292942</v>
      </c>
      <c r="N13" s="37">
        <f t="shared" si="5"/>
        <v>17.22509206358416</v>
      </c>
      <c r="O13" s="37">
        <f t="shared" si="5"/>
        <v>22.168548907573243</v>
      </c>
      <c r="P13" s="37">
        <f t="shared" si="5"/>
        <v>26.26236815581392</v>
      </c>
      <c r="Q13" s="12">
        <f t="shared" si="5"/>
        <v>23.213504861339796</v>
      </c>
      <c r="R13" s="12">
        <f t="shared" si="5"/>
        <v>20.639210585779939</v>
      </c>
      <c r="S13" s="12">
        <f t="shared" si="5"/>
        <v>23.49397484742066</v>
      </c>
      <c r="T13" s="12">
        <f t="shared" ref="T13:T16" si="6">S13-Q13</f>
        <v>0.28046998608086326</v>
      </c>
      <c r="U13" s="53">
        <f t="shared" ref="U13:U16" si="7">T13/Q13</f>
        <v>1.2082190421316481E-2</v>
      </c>
      <c r="V13" s="12">
        <f>S13-B13</f>
        <v>-4.611452524063715</v>
      </c>
      <c r="W13" s="54">
        <f>V13/B13</f>
        <v>-0.16407694012660598</v>
      </c>
    </row>
    <row r="14" spans="1:24" customFormat="1" ht="16.5" customHeight="1" x14ac:dyDescent="0.2">
      <c r="A14" s="33" t="s">
        <v>23</v>
      </c>
      <c r="B14" s="36">
        <f t="shared" ref="B14:S14" si="8">(B6/B$18)*100000</f>
        <v>12.629654071996143</v>
      </c>
      <c r="C14" s="36">
        <f t="shared" si="8"/>
        <v>13.191823180319911</v>
      </c>
      <c r="D14" s="36">
        <f t="shared" si="8"/>
        <v>16.014895612798544</v>
      </c>
      <c r="E14" s="36">
        <f t="shared" si="8"/>
        <v>14.033385597588335</v>
      </c>
      <c r="F14" s="36">
        <f t="shared" si="8"/>
        <v>14.181149664094697</v>
      </c>
      <c r="G14" s="36">
        <f t="shared" si="8"/>
        <v>14.297921014199197</v>
      </c>
      <c r="H14" s="36">
        <f t="shared" si="8"/>
        <v>16.117101771863272</v>
      </c>
      <c r="I14" s="36">
        <f t="shared" si="8"/>
        <v>16.036028736563498</v>
      </c>
      <c r="J14" s="37">
        <f t="shared" si="8"/>
        <v>17.968576821543483</v>
      </c>
      <c r="K14" s="37">
        <f t="shared" si="8"/>
        <v>16.655703064144646</v>
      </c>
      <c r="L14" s="37">
        <f t="shared" si="8"/>
        <v>12.809791072307611</v>
      </c>
      <c r="M14" s="37">
        <f t="shared" si="8"/>
        <v>15.481624222731394</v>
      </c>
      <c r="N14" s="37">
        <f t="shared" si="8"/>
        <v>12.692173099483066</v>
      </c>
      <c r="O14" s="37">
        <f t="shared" si="8"/>
        <v>9.6540454920077003</v>
      </c>
      <c r="P14" s="37">
        <f t="shared" si="8"/>
        <v>9.4047669747171483</v>
      </c>
      <c r="Q14" s="12">
        <f t="shared" si="8"/>
        <v>13.496223756592906</v>
      </c>
      <c r="R14" s="12">
        <f t="shared" si="8"/>
        <v>10.319605292889969</v>
      </c>
      <c r="S14" s="12">
        <f t="shared" si="8"/>
        <v>8.9417366956601008</v>
      </c>
      <c r="T14" s="12">
        <f t="shared" si="6"/>
        <v>-4.5544870609328054</v>
      </c>
      <c r="U14" s="20">
        <f t="shared" si="7"/>
        <v>-0.33746380788240399</v>
      </c>
      <c r="V14" s="12">
        <f>S14-B14</f>
        <v>-3.687917376336042</v>
      </c>
      <c r="W14" s="54">
        <f>V14/B14</f>
        <v>-0.2920046230334446</v>
      </c>
    </row>
    <row r="15" spans="1:24" customFormat="1" ht="16.5" customHeight="1" x14ac:dyDescent="0.2">
      <c r="A15" s="33" t="s">
        <v>30</v>
      </c>
      <c r="B15" s="36">
        <f t="shared" ref="B15:S15" si="9">(B7/B$18)*100000</f>
        <v>3.9134139378016215</v>
      </c>
      <c r="C15" s="36">
        <f t="shared" si="9"/>
        <v>4.924947320652767</v>
      </c>
      <c r="D15" s="36">
        <f t="shared" si="9"/>
        <v>9.5033446493529805</v>
      </c>
      <c r="E15" s="36">
        <f t="shared" si="9"/>
        <v>5.7173052434619152</v>
      </c>
      <c r="F15" s="36">
        <f t="shared" si="9"/>
        <v>6.3217173201385988</v>
      </c>
      <c r="G15" s="36">
        <f t="shared" si="9"/>
        <v>5.4468270530282661</v>
      </c>
      <c r="H15" s="36">
        <f t="shared" si="9"/>
        <v>2.3751518400640612</v>
      </c>
      <c r="I15" s="36">
        <f t="shared" si="9"/>
        <v>4.0512072597634097</v>
      </c>
      <c r="J15" s="37">
        <f t="shared" si="9"/>
        <v>5.3737799840130043</v>
      </c>
      <c r="K15" s="37">
        <f t="shared" si="9"/>
        <v>4.3742250471490989</v>
      </c>
      <c r="L15" s="37">
        <f t="shared" si="9"/>
        <v>4.9409194136043642</v>
      </c>
      <c r="M15" s="37">
        <f t="shared" si="9"/>
        <v>7.2854702224618331</v>
      </c>
      <c r="N15" s="37">
        <f t="shared" si="9"/>
        <v>5.8021362740494009</v>
      </c>
      <c r="O15" s="37">
        <f t="shared" si="9"/>
        <v>5.1845799864485809</v>
      </c>
      <c r="P15" s="37">
        <f t="shared" si="9"/>
        <v>3.1940718027341255</v>
      </c>
      <c r="Q15" s="12">
        <f t="shared" si="9"/>
        <v>4.4987412521976351</v>
      </c>
      <c r="R15" s="12">
        <f t="shared" si="9"/>
        <v>3.3805603545674043</v>
      </c>
      <c r="S15" s="12">
        <f t="shared" si="9"/>
        <v>4.2078760920753417</v>
      </c>
      <c r="T15" s="12">
        <f t="shared" si="6"/>
        <v>-0.29086516012229335</v>
      </c>
      <c r="U15" s="20">
        <f t="shared" si="7"/>
        <v>-6.465478759868791E-2</v>
      </c>
      <c r="V15" s="12">
        <f>S15-B15</f>
        <v>0.29446215427372024</v>
      </c>
      <c r="W15" s="58">
        <f>V15/B15</f>
        <v>7.5244315820865021E-2</v>
      </c>
    </row>
    <row r="16" spans="1:24" customFormat="1" ht="21" customHeight="1" thickBot="1" x14ac:dyDescent="0.25">
      <c r="A16" s="21" t="s">
        <v>14</v>
      </c>
      <c r="B16" s="15">
        <f t="shared" ref="B16:L16" si="10">(B8/B$18)*100000</f>
        <v>255.61708311913324</v>
      </c>
      <c r="C16" s="15">
        <f t="shared" si="10"/>
        <v>276.67650483524295</v>
      </c>
      <c r="D16" s="15">
        <f t="shared" si="10"/>
        <v>284.04441229732799</v>
      </c>
      <c r="E16" s="15">
        <f t="shared" si="10"/>
        <v>258.66474934814056</v>
      </c>
      <c r="F16" s="15">
        <f t="shared" si="10"/>
        <v>275.76356093793783</v>
      </c>
      <c r="G16" s="15">
        <f t="shared" si="10"/>
        <v>252.25617789337156</v>
      </c>
      <c r="H16" s="15">
        <f t="shared" si="10"/>
        <v>238.02414511499128</v>
      </c>
      <c r="I16" s="15">
        <f t="shared" si="10"/>
        <v>250.83724950035108</v>
      </c>
      <c r="J16" s="16">
        <f t="shared" si="10"/>
        <v>249.54490800760391</v>
      </c>
      <c r="K16" s="16">
        <f t="shared" si="10"/>
        <v>240.24589874341976</v>
      </c>
      <c r="L16" s="16">
        <f t="shared" si="10"/>
        <v>243.56902738916327</v>
      </c>
      <c r="M16" s="16">
        <f>(M8/M$18)*100000</f>
        <v>235.68496169664033</v>
      </c>
      <c r="N16" s="16">
        <f>(N8/N$18)*100000</f>
        <v>210.50875669285486</v>
      </c>
      <c r="O16" s="16">
        <f>(O8/O$18)*100000</f>
        <v>180.20884918414376</v>
      </c>
      <c r="P16" s="16">
        <f>(P8/P$18)*100000</f>
        <v>195.37072526723733</v>
      </c>
      <c r="Q16" s="13">
        <f t="shared" ref="Q16:S16" si="11">(Q8/Q$18)*100000</f>
        <v>180.84939833834494</v>
      </c>
      <c r="R16" s="13">
        <f t="shared" si="11"/>
        <v>171.16310847862329</v>
      </c>
      <c r="S16" s="16">
        <f t="shared" si="11"/>
        <v>151.30821114420917</v>
      </c>
      <c r="T16" s="13">
        <f t="shared" si="6"/>
        <v>-29.541187194135773</v>
      </c>
      <c r="U16" s="63">
        <f t="shared" si="7"/>
        <v>-0.1633468923068695</v>
      </c>
      <c r="V16" s="13">
        <f>S16-B16</f>
        <v>-104.30887197492407</v>
      </c>
      <c r="W16" s="57">
        <f>V16/B16</f>
        <v>-0.40806690500536597</v>
      </c>
    </row>
    <row r="17" spans="1:23" customFormat="1" ht="12.7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customFormat="1" ht="16.5" customHeight="1" x14ac:dyDescent="0.2">
      <c r="A18" s="40" t="s">
        <v>20</v>
      </c>
      <c r="B18" s="41">
        <v>562169</v>
      </c>
      <c r="C18" s="41">
        <v>568534</v>
      </c>
      <c r="D18" s="41">
        <v>568221</v>
      </c>
      <c r="E18" s="41">
        <v>577195</v>
      </c>
      <c r="F18" s="41">
        <v>585284</v>
      </c>
      <c r="G18" s="41">
        <v>587498</v>
      </c>
      <c r="H18" s="41">
        <v>589436</v>
      </c>
      <c r="I18" s="41">
        <v>592416</v>
      </c>
      <c r="J18" s="41">
        <v>595484</v>
      </c>
      <c r="K18" s="41">
        <v>594391</v>
      </c>
      <c r="L18" s="41">
        <v>546457</v>
      </c>
      <c r="M18" s="41">
        <v>549038</v>
      </c>
      <c r="N18" s="41">
        <v>551521</v>
      </c>
      <c r="O18" s="41">
        <v>559351</v>
      </c>
      <c r="P18" s="41">
        <v>563544</v>
      </c>
      <c r="Q18" s="56">
        <v>555711</v>
      </c>
      <c r="R18" s="56">
        <v>562037</v>
      </c>
      <c r="S18" s="56">
        <v>570359</v>
      </c>
      <c r="T18" s="41"/>
      <c r="U18" s="42"/>
      <c r="V18" s="42"/>
      <c r="W18" s="42"/>
    </row>
    <row r="19" spans="1:23" customFormat="1" ht="18.75" customHeight="1" x14ac:dyDescent="0.2">
      <c r="A19" s="40" t="s">
        <v>28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ht="16.5" customHeight="1" x14ac:dyDescent="0.2">
      <c r="A20" s="44" t="s">
        <v>33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16.5" customHeight="1" x14ac:dyDescent="0.2">
      <c r="A21" s="44" t="s">
        <v>34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16.5" customHeight="1" x14ac:dyDescent="0.2">
      <c r="A22" s="45" t="s">
        <v>27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4" spans="1:23" x14ac:dyDescent="0.2">
      <c r="A24" s="1"/>
    </row>
    <row r="25" spans="1:23" x14ac:dyDescent="0.2">
      <c r="A25" s="1"/>
    </row>
    <row r="26" spans="1:23" x14ac:dyDescent="0.2">
      <c r="A26" s="1"/>
    </row>
    <row r="27" spans="1:23" x14ac:dyDescent="0.2">
      <c r="A27" s="1"/>
    </row>
    <row r="28" spans="1:23" x14ac:dyDescent="0.2">
      <c r="A28" s="1"/>
    </row>
    <row r="29" spans="1:23" x14ac:dyDescent="0.2">
      <c r="A29" s="1"/>
    </row>
    <row r="30" spans="1:23" x14ac:dyDescent="0.2">
      <c r="A30" s="1"/>
    </row>
    <row r="31" spans="1:23" x14ac:dyDescent="0.2">
      <c r="A31" s="1"/>
    </row>
    <row r="32" spans="1:23" x14ac:dyDescent="0.2">
      <c r="A32" s="1"/>
    </row>
    <row r="33" spans="1:1" x14ac:dyDescent="0.2">
      <c r="A33" s="1"/>
    </row>
    <row r="34" spans="1:1" x14ac:dyDescent="0.2">
      <c r="A34" s="1"/>
    </row>
  </sheetData>
  <mergeCells count="6">
    <mergeCell ref="T10:U10"/>
    <mergeCell ref="V10:W10"/>
    <mergeCell ref="T2:U2"/>
    <mergeCell ref="V2:W2"/>
    <mergeCell ref="T9:U9"/>
    <mergeCell ref="V9:W9"/>
  </mergeCells>
  <phoneticPr fontId="10" type="noConversion"/>
  <pageMargins left="0.53" right="0.55000000000000004" top="1" bottom="1" header="0.5" footer="0.5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62"/>
  <sheetViews>
    <sheetView tabSelected="1" topLeftCell="A10" zoomScale="85" zoomScaleNormal="85" workbookViewId="0">
      <selection activeCell="AD37" sqref="AD37"/>
    </sheetView>
  </sheetViews>
  <sheetFormatPr defaultRowHeight="12" x14ac:dyDescent="0.2"/>
  <cols>
    <col min="1" max="1" width="28.42578125" style="2" customWidth="1"/>
    <col min="2" max="8" width="9.28515625" style="2" bestFit="1" customWidth="1"/>
    <col min="9" max="9" width="9.28515625" style="2" customWidth="1"/>
    <col min="10" max="19" width="9" style="2" customWidth="1"/>
    <col min="20" max="20" width="9.42578125" style="2" customWidth="1"/>
    <col min="21" max="21" width="10.7109375" style="2" customWidth="1"/>
    <col min="22" max="22" width="9.5703125" style="2" customWidth="1"/>
    <col min="23" max="23" width="11.28515625" style="2" customWidth="1"/>
    <col min="24" max="59" width="9.140625" style="2"/>
    <col min="60" max="16384" width="9.140625" style="1"/>
  </cols>
  <sheetData>
    <row r="1" spans="1:24" customFormat="1" ht="24.75" customHeight="1" thickBot="1" x14ac:dyDescent="0.3">
      <c r="A1" s="5" t="s">
        <v>36</v>
      </c>
      <c r="B1" s="6"/>
      <c r="C1" s="6"/>
      <c r="D1" s="6"/>
      <c r="E1" s="6"/>
      <c r="F1" s="6"/>
      <c r="G1" s="3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7"/>
      <c r="W1" s="7"/>
    </row>
    <row r="2" spans="1:24" customFormat="1" ht="15" x14ac:dyDescent="0.25">
      <c r="A2" s="22"/>
      <c r="B2" s="23">
        <v>2000</v>
      </c>
      <c r="C2" s="23">
        <v>2001</v>
      </c>
      <c r="D2" s="24">
        <v>2002</v>
      </c>
      <c r="E2" s="23">
        <v>2003</v>
      </c>
      <c r="F2" s="24">
        <v>2004</v>
      </c>
      <c r="G2" s="23">
        <v>2005</v>
      </c>
      <c r="H2" s="24">
        <v>2006</v>
      </c>
      <c r="I2" s="23">
        <v>2007</v>
      </c>
      <c r="J2" s="24">
        <v>2008</v>
      </c>
      <c r="K2" s="23">
        <v>2009</v>
      </c>
      <c r="L2" s="23">
        <v>2010</v>
      </c>
      <c r="M2" s="23">
        <v>2011</v>
      </c>
      <c r="N2" s="23">
        <v>2012</v>
      </c>
      <c r="O2" s="23">
        <v>2013</v>
      </c>
      <c r="P2" s="23">
        <v>2014</v>
      </c>
      <c r="Q2" s="23">
        <v>2016</v>
      </c>
      <c r="R2" s="23">
        <v>2017</v>
      </c>
      <c r="S2" s="23">
        <v>2018</v>
      </c>
      <c r="T2" s="64" t="s">
        <v>38</v>
      </c>
      <c r="U2" s="69"/>
      <c r="V2" s="64" t="s">
        <v>32</v>
      </c>
      <c r="W2" s="66"/>
      <c r="X2" s="8"/>
    </row>
    <row r="3" spans="1:24" customFormat="1" ht="15.75" thickBot="1" x14ac:dyDescent="0.3">
      <c r="A3" s="25" t="s">
        <v>18</v>
      </c>
      <c r="B3" s="26" t="s">
        <v>12</v>
      </c>
      <c r="C3" s="26" t="s">
        <v>12</v>
      </c>
      <c r="D3" s="27" t="s">
        <v>12</v>
      </c>
      <c r="E3" s="26" t="s">
        <v>12</v>
      </c>
      <c r="F3" s="27" t="s">
        <v>12</v>
      </c>
      <c r="G3" s="26" t="s">
        <v>12</v>
      </c>
      <c r="H3" s="27" t="s">
        <v>12</v>
      </c>
      <c r="I3" s="26" t="s">
        <v>12</v>
      </c>
      <c r="J3" s="26" t="s">
        <v>12</v>
      </c>
      <c r="K3" s="26" t="s">
        <v>12</v>
      </c>
      <c r="L3" s="26" t="s">
        <v>12</v>
      </c>
      <c r="M3" s="26" t="s">
        <v>12</v>
      </c>
      <c r="N3" s="26" t="s">
        <v>12</v>
      </c>
      <c r="O3" s="26" t="s">
        <v>12</v>
      </c>
      <c r="P3" s="26" t="s">
        <v>12</v>
      </c>
      <c r="Q3" s="26" t="s">
        <v>12</v>
      </c>
      <c r="R3" s="26" t="s">
        <v>12</v>
      </c>
      <c r="S3" s="26" t="s">
        <v>12</v>
      </c>
      <c r="T3" s="28" t="s">
        <v>7</v>
      </c>
      <c r="U3" s="27" t="s">
        <v>6</v>
      </c>
      <c r="V3" s="28" t="s">
        <v>7</v>
      </c>
      <c r="W3" s="30" t="s">
        <v>6</v>
      </c>
      <c r="X3" s="8"/>
    </row>
    <row r="4" spans="1:24" customFormat="1" ht="16.5" customHeight="1" x14ac:dyDescent="0.2">
      <c r="A4" s="17" t="s">
        <v>0</v>
      </c>
      <c r="B4" s="4">
        <v>79</v>
      </c>
      <c r="C4" s="18">
        <v>58</v>
      </c>
      <c r="D4" s="4">
        <v>50</v>
      </c>
      <c r="E4" s="18">
        <v>52</v>
      </c>
      <c r="F4" s="4">
        <v>37</v>
      </c>
      <c r="G4" s="18">
        <v>45</v>
      </c>
      <c r="H4" s="4">
        <v>43</v>
      </c>
      <c r="I4" s="18">
        <v>60</v>
      </c>
      <c r="J4" s="46">
        <v>45</v>
      </c>
      <c r="K4" s="50">
        <v>34</v>
      </c>
      <c r="L4" s="48">
        <v>37</v>
      </c>
      <c r="M4" s="48">
        <v>40</v>
      </c>
      <c r="N4" s="48">
        <v>21</v>
      </c>
      <c r="O4" s="48">
        <v>19</v>
      </c>
      <c r="P4" s="48">
        <v>22</v>
      </c>
      <c r="Q4" s="48">
        <v>16</v>
      </c>
      <c r="R4" s="48">
        <v>19</v>
      </c>
      <c r="S4" s="48">
        <v>21</v>
      </c>
      <c r="T4" s="9">
        <f>S4-Q4</f>
        <v>5</v>
      </c>
      <c r="U4" s="53">
        <f>T4/Q4</f>
        <v>0.3125</v>
      </c>
      <c r="V4" s="9">
        <f t="shared" ref="V4:V19" si="0">S4-B4</f>
        <v>-58</v>
      </c>
      <c r="W4" s="54">
        <f t="shared" ref="W4:W19" si="1">V4/B4</f>
        <v>-0.73417721518987344</v>
      </c>
    </row>
    <row r="5" spans="1:24" customFormat="1" ht="16.5" customHeight="1" x14ac:dyDescent="0.2">
      <c r="A5" s="33" t="s">
        <v>31</v>
      </c>
      <c r="B5" s="34">
        <v>29</v>
      </c>
      <c r="C5" s="35">
        <v>32</v>
      </c>
      <c r="D5" s="34">
        <v>41</v>
      </c>
      <c r="E5" s="35">
        <v>33</v>
      </c>
      <c r="F5" s="34">
        <v>34</v>
      </c>
      <c r="G5" s="35">
        <v>33</v>
      </c>
      <c r="H5" s="34">
        <v>29</v>
      </c>
      <c r="I5" s="35">
        <v>42</v>
      </c>
      <c r="J5" s="47">
        <v>39</v>
      </c>
      <c r="K5" s="51">
        <v>34</v>
      </c>
      <c r="L5" s="47">
        <v>36</v>
      </c>
      <c r="M5" s="48">
        <v>27</v>
      </c>
      <c r="N5" s="48">
        <v>29</v>
      </c>
      <c r="O5" s="48">
        <v>20</v>
      </c>
      <c r="P5" s="48">
        <v>39</v>
      </c>
      <c r="Q5" s="48">
        <v>14</v>
      </c>
      <c r="R5" s="48">
        <v>17</v>
      </c>
      <c r="S5" s="48">
        <v>18</v>
      </c>
      <c r="T5" s="9">
        <f t="shared" ref="T5:T19" si="2">S5-Q5</f>
        <v>4</v>
      </c>
      <c r="U5" s="53">
        <f t="shared" ref="U5:U19" si="3">T5/Q5</f>
        <v>0.2857142857142857</v>
      </c>
      <c r="V5" s="9">
        <f t="shared" si="0"/>
        <v>-11</v>
      </c>
      <c r="W5" s="19">
        <f t="shared" si="1"/>
        <v>-0.37931034482758619</v>
      </c>
    </row>
    <row r="6" spans="1:24" customFormat="1" ht="16.5" customHeight="1" x14ac:dyDescent="0.2">
      <c r="A6" s="33" t="s">
        <v>1</v>
      </c>
      <c r="B6" s="34">
        <v>391</v>
      </c>
      <c r="C6" s="35">
        <v>403</v>
      </c>
      <c r="D6" s="34">
        <v>413</v>
      </c>
      <c r="E6" s="35">
        <v>419</v>
      </c>
      <c r="F6" s="34">
        <v>413</v>
      </c>
      <c r="G6" s="35">
        <v>374</v>
      </c>
      <c r="H6" s="34">
        <v>405</v>
      </c>
      <c r="I6" s="35">
        <v>402</v>
      </c>
      <c r="J6" s="47">
        <v>425</v>
      </c>
      <c r="K6" s="51">
        <v>427</v>
      </c>
      <c r="L6" s="47">
        <v>401</v>
      </c>
      <c r="M6" s="48">
        <v>349</v>
      </c>
      <c r="N6" s="48">
        <v>336</v>
      </c>
      <c r="O6" s="48">
        <v>220</v>
      </c>
      <c r="P6" s="48">
        <v>254</v>
      </c>
      <c r="Q6" s="48">
        <v>248</v>
      </c>
      <c r="R6" s="48">
        <v>215</v>
      </c>
      <c r="S6" s="48">
        <v>168</v>
      </c>
      <c r="T6" s="9">
        <f t="shared" si="2"/>
        <v>-80</v>
      </c>
      <c r="U6" s="59">
        <f t="shared" si="3"/>
        <v>-0.32258064516129031</v>
      </c>
      <c r="V6" s="9">
        <f t="shared" si="0"/>
        <v>-223</v>
      </c>
      <c r="W6" s="19">
        <f t="shared" si="1"/>
        <v>-0.57033248081841437</v>
      </c>
    </row>
    <row r="7" spans="1:24" customFormat="1" ht="16.5" customHeight="1" x14ac:dyDescent="0.2">
      <c r="A7" s="33" t="s">
        <v>2</v>
      </c>
      <c r="B7" s="34">
        <v>11</v>
      </c>
      <c r="C7" s="35">
        <v>2</v>
      </c>
      <c r="D7" s="34">
        <v>18</v>
      </c>
      <c r="E7" s="35">
        <v>5</v>
      </c>
      <c r="F7" s="34">
        <v>12</v>
      </c>
      <c r="G7" s="35">
        <v>4</v>
      </c>
      <c r="H7" s="34">
        <v>10</v>
      </c>
      <c r="I7" s="35">
        <v>8</v>
      </c>
      <c r="J7" s="47">
        <v>12</v>
      </c>
      <c r="K7" s="51">
        <v>3</v>
      </c>
      <c r="L7" s="47">
        <v>5</v>
      </c>
      <c r="M7" s="48">
        <v>7</v>
      </c>
      <c r="N7" s="48">
        <v>7</v>
      </c>
      <c r="O7" s="48">
        <v>9</v>
      </c>
      <c r="P7" s="48">
        <v>8</v>
      </c>
      <c r="Q7" s="48">
        <v>5</v>
      </c>
      <c r="R7" s="48">
        <v>4</v>
      </c>
      <c r="S7" s="48">
        <v>1</v>
      </c>
      <c r="T7" s="9">
        <f t="shared" si="2"/>
        <v>-4</v>
      </c>
      <c r="U7" s="59">
        <f t="shared" si="3"/>
        <v>-0.8</v>
      </c>
      <c r="V7" s="9">
        <f t="shared" si="0"/>
        <v>-10</v>
      </c>
      <c r="W7" s="19">
        <f t="shared" si="1"/>
        <v>-0.90909090909090906</v>
      </c>
    </row>
    <row r="8" spans="1:24" s="62" customFormat="1" ht="16.5" customHeight="1" x14ac:dyDescent="0.2">
      <c r="A8" s="33" t="s">
        <v>13</v>
      </c>
      <c r="B8" s="34">
        <v>37</v>
      </c>
      <c r="C8" s="35">
        <v>45</v>
      </c>
      <c r="D8" s="34">
        <v>29</v>
      </c>
      <c r="E8" s="35">
        <v>36</v>
      </c>
      <c r="F8" s="34">
        <v>32</v>
      </c>
      <c r="G8" s="35">
        <v>31</v>
      </c>
      <c r="H8" s="34">
        <v>32</v>
      </c>
      <c r="I8" s="35">
        <v>27</v>
      </c>
      <c r="J8" s="47">
        <v>30</v>
      </c>
      <c r="K8" s="51">
        <v>41</v>
      </c>
      <c r="L8" s="47">
        <v>48</v>
      </c>
      <c r="M8" s="48">
        <v>52</v>
      </c>
      <c r="N8" s="48">
        <v>54</v>
      </c>
      <c r="O8" s="48">
        <v>62</v>
      </c>
      <c r="P8" s="48">
        <v>45</v>
      </c>
      <c r="Q8" s="48">
        <v>74</v>
      </c>
      <c r="R8" s="48">
        <v>47</v>
      </c>
      <c r="S8" s="48">
        <v>41</v>
      </c>
      <c r="T8" s="9">
        <f t="shared" si="2"/>
        <v>-33</v>
      </c>
      <c r="U8" s="59">
        <f t="shared" si="3"/>
        <v>-0.44594594594594594</v>
      </c>
      <c r="V8" s="9">
        <f t="shared" si="0"/>
        <v>4</v>
      </c>
      <c r="W8" s="58">
        <f t="shared" si="1"/>
        <v>0.10810810810810811</v>
      </c>
    </row>
    <row r="9" spans="1:24" customFormat="1" ht="16.5" customHeight="1" x14ac:dyDescent="0.2">
      <c r="A9" s="33" t="s">
        <v>3</v>
      </c>
      <c r="B9" s="34">
        <v>13</v>
      </c>
      <c r="C9" s="35">
        <v>19</v>
      </c>
      <c r="D9" s="34">
        <v>32</v>
      </c>
      <c r="E9" s="35">
        <v>21</v>
      </c>
      <c r="F9" s="34">
        <v>21</v>
      </c>
      <c r="G9" s="35">
        <v>33</v>
      </c>
      <c r="H9" s="34">
        <v>33</v>
      </c>
      <c r="I9" s="35">
        <v>43</v>
      </c>
      <c r="J9" s="47">
        <v>46</v>
      </c>
      <c r="K9" s="51">
        <v>44</v>
      </c>
      <c r="L9" s="47">
        <v>40</v>
      </c>
      <c r="M9" s="48">
        <v>45</v>
      </c>
      <c r="N9" s="48">
        <v>46</v>
      </c>
      <c r="O9" s="48">
        <v>29</v>
      </c>
      <c r="P9" s="48">
        <v>45</v>
      </c>
      <c r="Q9" s="48">
        <v>60</v>
      </c>
      <c r="R9" s="48">
        <v>39</v>
      </c>
      <c r="S9" s="48">
        <v>35</v>
      </c>
      <c r="T9" s="9">
        <f t="shared" si="2"/>
        <v>-25</v>
      </c>
      <c r="U9" s="59">
        <f t="shared" si="3"/>
        <v>-0.41666666666666669</v>
      </c>
      <c r="V9" s="9">
        <f t="shared" si="0"/>
        <v>22</v>
      </c>
      <c r="W9" s="58">
        <f t="shared" si="1"/>
        <v>1.6923076923076923</v>
      </c>
    </row>
    <row r="10" spans="1:24" s="62" customFormat="1" ht="16.5" customHeight="1" x14ac:dyDescent="0.2">
      <c r="A10" s="33" t="s">
        <v>11</v>
      </c>
      <c r="B10" s="34">
        <v>169</v>
      </c>
      <c r="C10" s="35">
        <v>195</v>
      </c>
      <c r="D10" s="34">
        <v>207</v>
      </c>
      <c r="E10" s="35">
        <v>157</v>
      </c>
      <c r="F10" s="34">
        <v>186</v>
      </c>
      <c r="G10" s="35">
        <v>173</v>
      </c>
      <c r="H10" s="34">
        <v>159</v>
      </c>
      <c r="I10" s="35">
        <v>176</v>
      </c>
      <c r="J10" s="47">
        <v>107</v>
      </c>
      <c r="K10" s="51">
        <v>122</v>
      </c>
      <c r="L10" s="47">
        <v>100</v>
      </c>
      <c r="M10" s="48">
        <v>88</v>
      </c>
      <c r="N10" s="48">
        <v>74</v>
      </c>
      <c r="O10" s="48">
        <v>83</v>
      </c>
      <c r="P10" s="48">
        <v>65</v>
      </c>
      <c r="Q10" s="48">
        <v>116</v>
      </c>
      <c r="R10" s="48">
        <v>124</v>
      </c>
      <c r="S10" s="48">
        <v>104</v>
      </c>
      <c r="T10" s="9">
        <f t="shared" si="2"/>
        <v>-12</v>
      </c>
      <c r="U10" s="59">
        <f t="shared" si="3"/>
        <v>-0.10344827586206896</v>
      </c>
      <c r="V10" s="9">
        <f t="shared" si="0"/>
        <v>-65</v>
      </c>
      <c r="W10" s="19">
        <f t="shared" si="1"/>
        <v>-0.38461538461538464</v>
      </c>
    </row>
    <row r="11" spans="1:24" s="62" customFormat="1" ht="16.5" customHeight="1" x14ac:dyDescent="0.2">
      <c r="A11" s="33" t="s">
        <v>8</v>
      </c>
      <c r="B11" s="34">
        <v>10</v>
      </c>
      <c r="C11" s="35">
        <v>12</v>
      </c>
      <c r="D11" s="34">
        <v>12</v>
      </c>
      <c r="E11" s="35">
        <v>24</v>
      </c>
      <c r="F11" s="34">
        <v>40</v>
      </c>
      <c r="G11" s="35">
        <v>37</v>
      </c>
      <c r="H11" s="34">
        <v>42</v>
      </c>
      <c r="I11" s="35">
        <v>30</v>
      </c>
      <c r="J11" s="47">
        <v>26</v>
      </c>
      <c r="K11" s="51">
        <v>9</v>
      </c>
      <c r="L11" s="47">
        <v>9</v>
      </c>
      <c r="M11" s="48">
        <v>10</v>
      </c>
      <c r="N11" s="48">
        <v>7</v>
      </c>
      <c r="O11" s="48">
        <v>12</v>
      </c>
      <c r="P11" s="48">
        <v>12</v>
      </c>
      <c r="Q11" s="48">
        <v>19</v>
      </c>
      <c r="R11" s="48">
        <v>14</v>
      </c>
      <c r="S11" s="48">
        <v>14</v>
      </c>
      <c r="T11" s="9">
        <f t="shared" si="2"/>
        <v>-5</v>
      </c>
      <c r="U11" s="59">
        <f t="shared" si="3"/>
        <v>-0.26315789473684209</v>
      </c>
      <c r="V11" s="9">
        <f t="shared" si="0"/>
        <v>4</v>
      </c>
      <c r="W11" s="58">
        <f t="shared" si="1"/>
        <v>0.4</v>
      </c>
    </row>
    <row r="12" spans="1:24" customFormat="1" ht="16.5" customHeight="1" x14ac:dyDescent="0.2">
      <c r="A12" s="33" t="s">
        <v>9</v>
      </c>
      <c r="B12" s="34">
        <v>72</v>
      </c>
      <c r="C12" s="35">
        <v>71</v>
      </c>
      <c r="D12" s="34">
        <v>73</v>
      </c>
      <c r="E12" s="35">
        <v>56</v>
      </c>
      <c r="F12" s="34">
        <v>72</v>
      </c>
      <c r="G12" s="35">
        <v>56</v>
      </c>
      <c r="H12" s="34">
        <v>52</v>
      </c>
      <c r="I12" s="35">
        <v>54</v>
      </c>
      <c r="J12" s="47">
        <v>54</v>
      </c>
      <c r="K12" s="51">
        <v>54</v>
      </c>
      <c r="L12" s="47">
        <v>40</v>
      </c>
      <c r="M12" s="48">
        <v>39</v>
      </c>
      <c r="N12" s="48">
        <v>37</v>
      </c>
      <c r="O12" s="48">
        <v>33</v>
      </c>
      <c r="P12" s="48">
        <v>18</v>
      </c>
      <c r="Q12" s="48">
        <v>7</v>
      </c>
      <c r="R12" s="48">
        <v>13</v>
      </c>
      <c r="S12" s="48">
        <v>7</v>
      </c>
      <c r="T12" s="9">
        <f t="shared" si="2"/>
        <v>0</v>
      </c>
      <c r="U12" s="70">
        <f t="shared" si="3"/>
        <v>0</v>
      </c>
      <c r="V12" s="9">
        <f t="shared" si="0"/>
        <v>-65</v>
      </c>
      <c r="W12" s="19">
        <f t="shared" si="1"/>
        <v>-0.90277777777777779</v>
      </c>
    </row>
    <row r="13" spans="1:24" s="62" customFormat="1" ht="16.5" customHeight="1" x14ac:dyDescent="0.2">
      <c r="A13" s="33" t="s">
        <v>10</v>
      </c>
      <c r="B13" s="34">
        <v>83</v>
      </c>
      <c r="C13" s="35">
        <v>77</v>
      </c>
      <c r="D13" s="34">
        <v>83</v>
      </c>
      <c r="E13" s="35">
        <v>79</v>
      </c>
      <c r="F13" s="34">
        <v>71</v>
      </c>
      <c r="G13" s="35">
        <v>78</v>
      </c>
      <c r="H13" s="34">
        <v>69</v>
      </c>
      <c r="I13" s="35">
        <v>65</v>
      </c>
      <c r="J13" s="47">
        <v>54</v>
      </c>
      <c r="K13" s="51">
        <v>60</v>
      </c>
      <c r="L13" s="47">
        <v>58</v>
      </c>
      <c r="M13" s="48">
        <v>55</v>
      </c>
      <c r="N13" s="48">
        <v>39</v>
      </c>
      <c r="O13" s="48">
        <v>39</v>
      </c>
      <c r="P13" s="48">
        <v>33</v>
      </c>
      <c r="Q13" s="48">
        <v>16</v>
      </c>
      <c r="R13" s="48">
        <v>21</v>
      </c>
      <c r="S13" s="48">
        <v>22</v>
      </c>
      <c r="T13" s="9">
        <f t="shared" si="2"/>
        <v>6</v>
      </c>
      <c r="U13" s="53">
        <f t="shared" si="3"/>
        <v>0.375</v>
      </c>
      <c r="V13" s="9">
        <f t="shared" si="0"/>
        <v>-61</v>
      </c>
      <c r="W13" s="19">
        <f t="shared" si="1"/>
        <v>-0.73493975903614461</v>
      </c>
    </row>
    <row r="14" spans="1:24" customFormat="1" ht="16.5" customHeight="1" x14ac:dyDescent="0.2">
      <c r="A14" s="33" t="s">
        <v>4</v>
      </c>
      <c r="B14" s="34">
        <v>25</v>
      </c>
      <c r="C14" s="35">
        <v>37</v>
      </c>
      <c r="D14" s="34">
        <v>37</v>
      </c>
      <c r="E14" s="35">
        <v>41</v>
      </c>
      <c r="F14" s="34">
        <v>47</v>
      </c>
      <c r="G14" s="35">
        <v>49</v>
      </c>
      <c r="H14" s="34">
        <v>34</v>
      </c>
      <c r="I14" s="35">
        <v>37</v>
      </c>
      <c r="J14" s="47">
        <v>41</v>
      </c>
      <c r="K14" s="51">
        <v>25</v>
      </c>
      <c r="L14" s="47">
        <v>20</v>
      </c>
      <c r="M14" s="48">
        <v>25</v>
      </c>
      <c r="N14" s="48">
        <v>20</v>
      </c>
      <c r="O14" s="48">
        <v>23</v>
      </c>
      <c r="P14" s="48">
        <v>26</v>
      </c>
      <c r="Q14" s="48">
        <v>35</v>
      </c>
      <c r="R14" s="48">
        <v>22</v>
      </c>
      <c r="S14" s="48">
        <v>19</v>
      </c>
      <c r="T14" s="9">
        <f t="shared" si="2"/>
        <v>-16</v>
      </c>
      <c r="U14" s="59">
        <f t="shared" si="3"/>
        <v>-0.45714285714285713</v>
      </c>
      <c r="V14" s="9">
        <f t="shared" si="0"/>
        <v>-6</v>
      </c>
      <c r="W14" s="19">
        <f t="shared" si="1"/>
        <v>-0.24</v>
      </c>
    </row>
    <row r="15" spans="1:24" customFormat="1" ht="16.5" customHeight="1" x14ac:dyDescent="0.2">
      <c r="A15" s="33" t="s">
        <v>16</v>
      </c>
      <c r="B15" s="34">
        <v>33</v>
      </c>
      <c r="C15" s="35">
        <v>27</v>
      </c>
      <c r="D15" s="34">
        <v>28</v>
      </c>
      <c r="E15" s="35">
        <v>25</v>
      </c>
      <c r="F15" s="34">
        <v>34</v>
      </c>
      <c r="G15" s="35">
        <v>28</v>
      </c>
      <c r="H15" s="34">
        <v>23</v>
      </c>
      <c r="I15" s="35">
        <v>34</v>
      </c>
      <c r="J15" s="47">
        <v>27</v>
      </c>
      <c r="K15" s="51">
        <v>34</v>
      </c>
      <c r="L15" s="47">
        <v>52</v>
      </c>
      <c r="M15" s="48">
        <v>45</v>
      </c>
      <c r="N15" s="48">
        <v>39</v>
      </c>
      <c r="O15" s="48">
        <v>24</v>
      </c>
      <c r="P15" s="48">
        <v>31</v>
      </c>
      <c r="Q15" s="48">
        <v>3</v>
      </c>
      <c r="R15" s="48">
        <v>4</v>
      </c>
      <c r="S15" s="48">
        <v>3</v>
      </c>
      <c r="T15" s="9">
        <f t="shared" si="2"/>
        <v>0</v>
      </c>
      <c r="U15" s="70">
        <f t="shared" si="3"/>
        <v>0</v>
      </c>
      <c r="V15" s="9">
        <f t="shared" si="0"/>
        <v>-30</v>
      </c>
      <c r="W15" s="19">
        <f t="shared" si="1"/>
        <v>-0.90909090909090906</v>
      </c>
    </row>
    <row r="16" spans="1:24" customFormat="1" ht="16.5" customHeight="1" x14ac:dyDescent="0.2">
      <c r="A16" s="33" t="s">
        <v>17</v>
      </c>
      <c r="B16" s="34">
        <v>15</v>
      </c>
      <c r="C16" s="35">
        <v>11</v>
      </c>
      <c r="D16" s="34">
        <v>9</v>
      </c>
      <c r="E16" s="35">
        <v>11</v>
      </c>
      <c r="F16" s="34">
        <v>23</v>
      </c>
      <c r="G16" s="35">
        <v>26</v>
      </c>
      <c r="H16" s="34">
        <v>17</v>
      </c>
      <c r="I16" s="35">
        <v>20</v>
      </c>
      <c r="J16" s="47">
        <v>31</v>
      </c>
      <c r="K16" s="51">
        <v>21</v>
      </c>
      <c r="L16" s="47">
        <v>25</v>
      </c>
      <c r="M16" s="48">
        <v>27</v>
      </c>
      <c r="N16" s="48">
        <v>16</v>
      </c>
      <c r="O16" s="48">
        <v>16</v>
      </c>
      <c r="P16" s="48">
        <v>18</v>
      </c>
      <c r="Q16" s="48" t="s">
        <v>35</v>
      </c>
      <c r="R16" s="48">
        <v>7</v>
      </c>
      <c r="S16" s="48">
        <v>5</v>
      </c>
      <c r="T16" s="9" t="s">
        <v>35</v>
      </c>
      <c r="U16" s="59" t="s">
        <v>35</v>
      </c>
      <c r="V16" s="9">
        <f t="shared" si="0"/>
        <v>-10</v>
      </c>
      <c r="W16" s="19">
        <f t="shared" si="1"/>
        <v>-0.66666666666666663</v>
      </c>
    </row>
    <row r="17" spans="1:23" customFormat="1" ht="16.5" customHeight="1" x14ac:dyDescent="0.2">
      <c r="A17" s="33" t="s">
        <v>15</v>
      </c>
      <c r="B17" s="34">
        <v>116</v>
      </c>
      <c r="C17" s="35">
        <v>147</v>
      </c>
      <c r="D17" s="34">
        <v>142</v>
      </c>
      <c r="E17" s="35">
        <v>130</v>
      </c>
      <c r="F17" s="34">
        <v>165</v>
      </c>
      <c r="G17" s="35">
        <v>150</v>
      </c>
      <c r="H17" s="34">
        <v>123</v>
      </c>
      <c r="I17" s="35">
        <v>141</v>
      </c>
      <c r="J17" s="47">
        <v>133</v>
      </c>
      <c r="K17" s="51">
        <v>143</v>
      </c>
      <c r="L17" s="47">
        <v>111</v>
      </c>
      <c r="M17" s="48">
        <v>129</v>
      </c>
      <c r="N17" s="48">
        <v>99</v>
      </c>
      <c r="O17" s="48">
        <v>100</v>
      </c>
      <c r="P17" s="48">
        <v>85</v>
      </c>
      <c r="Q17" s="48">
        <v>58</v>
      </c>
      <c r="R17" s="48">
        <v>50</v>
      </c>
      <c r="S17" s="48">
        <v>48</v>
      </c>
      <c r="T17" s="9">
        <f t="shared" si="2"/>
        <v>-10</v>
      </c>
      <c r="U17" s="59">
        <f t="shared" si="3"/>
        <v>-0.17241379310344829</v>
      </c>
      <c r="V17" s="9">
        <f t="shared" si="0"/>
        <v>-68</v>
      </c>
      <c r="W17" s="19">
        <f t="shared" si="1"/>
        <v>-0.58620689655172409</v>
      </c>
    </row>
    <row r="18" spans="1:23" customFormat="1" ht="16.5" customHeight="1" x14ac:dyDescent="0.2">
      <c r="A18" s="17" t="s">
        <v>5</v>
      </c>
      <c r="B18" s="4">
        <v>268</v>
      </c>
      <c r="C18" s="18">
        <v>322</v>
      </c>
      <c r="D18" s="4">
        <v>287</v>
      </c>
      <c r="E18" s="18">
        <v>260</v>
      </c>
      <c r="F18" s="4">
        <v>283</v>
      </c>
      <c r="G18" s="18">
        <v>237</v>
      </c>
      <c r="H18" s="4">
        <v>209</v>
      </c>
      <c r="I18" s="18">
        <v>194</v>
      </c>
      <c r="J18" s="48">
        <v>260</v>
      </c>
      <c r="K18" s="52">
        <v>211</v>
      </c>
      <c r="L18" s="48">
        <v>209</v>
      </c>
      <c r="M18" s="48">
        <v>199</v>
      </c>
      <c r="N18" s="48">
        <v>207</v>
      </c>
      <c r="O18" s="48">
        <v>211</v>
      </c>
      <c r="P18" s="48">
        <v>245</v>
      </c>
      <c r="Q18" s="48">
        <v>197</v>
      </c>
      <c r="R18" s="48">
        <v>213</v>
      </c>
      <c r="S18" s="48">
        <v>208</v>
      </c>
      <c r="T18" s="9">
        <f t="shared" si="2"/>
        <v>11</v>
      </c>
      <c r="U18" s="53">
        <f t="shared" si="3"/>
        <v>5.5837563451776651E-2</v>
      </c>
      <c r="V18" s="9">
        <f t="shared" si="0"/>
        <v>-60</v>
      </c>
      <c r="W18" s="19">
        <f t="shared" si="1"/>
        <v>-0.22388059701492538</v>
      </c>
    </row>
    <row r="19" spans="1:23" customFormat="1" ht="21" customHeight="1" thickBot="1" x14ac:dyDescent="0.25">
      <c r="A19" s="21" t="s">
        <v>24</v>
      </c>
      <c r="B19" s="14">
        <v>1599</v>
      </c>
      <c r="C19" s="14">
        <v>1688</v>
      </c>
      <c r="D19" s="14">
        <v>1641</v>
      </c>
      <c r="E19" s="14">
        <v>1508</v>
      </c>
      <c r="F19" s="14">
        <v>1655</v>
      </c>
      <c r="G19" s="14">
        <v>1525</v>
      </c>
      <c r="H19" s="14">
        <v>1413</v>
      </c>
      <c r="I19" s="49">
        <v>1491</v>
      </c>
      <c r="J19" s="49">
        <v>1501</v>
      </c>
      <c r="K19" s="14">
        <v>1450</v>
      </c>
      <c r="L19" s="49">
        <v>1363</v>
      </c>
      <c r="M19" s="49">
        <v>1311</v>
      </c>
      <c r="N19" s="49">
        <v>1174</v>
      </c>
      <c r="O19" s="49">
        <v>1027</v>
      </c>
      <c r="P19" s="49">
        <v>1113</v>
      </c>
      <c r="Q19" s="49">
        <f>SUM(Q4:Q18)</f>
        <v>868</v>
      </c>
      <c r="R19" s="49">
        <f t="shared" ref="R19:S19" si="4">SUM(R4:R18)</f>
        <v>809</v>
      </c>
      <c r="S19" s="49">
        <f t="shared" si="4"/>
        <v>714</v>
      </c>
      <c r="T19" s="10">
        <f t="shared" si="2"/>
        <v>-154</v>
      </c>
      <c r="U19" s="60">
        <f t="shared" si="3"/>
        <v>-0.17741935483870969</v>
      </c>
      <c r="V19" s="10">
        <f t="shared" si="0"/>
        <v>-885</v>
      </c>
      <c r="W19" s="31">
        <f t="shared" si="1"/>
        <v>-0.55347091932457781</v>
      </c>
    </row>
    <row r="20" spans="1:23" customFormat="1" ht="15.75" thickBot="1" x14ac:dyDescent="0.3">
      <c r="A20" s="6"/>
      <c r="B20" s="6"/>
      <c r="C20" s="6"/>
      <c r="D20" s="6"/>
      <c r="E20" s="6"/>
      <c r="F20" s="6"/>
      <c r="G20" s="6"/>
      <c r="H20" s="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67"/>
      <c r="U20" s="68"/>
      <c r="V20" s="67"/>
      <c r="W20" s="68"/>
    </row>
    <row r="21" spans="1:23" customFormat="1" ht="15" x14ac:dyDescent="0.25">
      <c r="A21" s="22"/>
      <c r="B21" s="23">
        <v>2000</v>
      </c>
      <c r="C21" s="23">
        <v>2001</v>
      </c>
      <c r="D21" s="24">
        <v>2002</v>
      </c>
      <c r="E21" s="23">
        <v>2003</v>
      </c>
      <c r="F21" s="24">
        <v>2004</v>
      </c>
      <c r="G21" s="23">
        <v>2005</v>
      </c>
      <c r="H21" s="24">
        <v>2006</v>
      </c>
      <c r="I21" s="23">
        <v>2007</v>
      </c>
      <c r="J21" s="24">
        <v>2008</v>
      </c>
      <c r="K21" s="23">
        <v>2009</v>
      </c>
      <c r="L21" s="23">
        <v>2010</v>
      </c>
      <c r="M21" s="23">
        <v>2011</v>
      </c>
      <c r="N21" s="23">
        <v>2012</v>
      </c>
      <c r="O21" s="23">
        <v>2013</v>
      </c>
      <c r="P21" s="23">
        <v>2014</v>
      </c>
      <c r="Q21" s="23">
        <v>2016</v>
      </c>
      <c r="R21" s="23">
        <v>2017</v>
      </c>
      <c r="S21" s="23">
        <v>2018</v>
      </c>
      <c r="T21" s="64" t="s">
        <v>38</v>
      </c>
      <c r="U21" s="69"/>
      <c r="V21" s="64" t="s">
        <v>32</v>
      </c>
      <c r="W21" s="66"/>
    </row>
    <row r="22" spans="1:23" customFormat="1" ht="15.75" thickBot="1" x14ac:dyDescent="0.3">
      <c r="A22" s="25" t="s">
        <v>18</v>
      </c>
      <c r="B22" s="26" t="s">
        <v>19</v>
      </c>
      <c r="C22" s="26" t="s">
        <v>19</v>
      </c>
      <c r="D22" s="26" t="s">
        <v>19</v>
      </c>
      <c r="E22" s="26" t="s">
        <v>19</v>
      </c>
      <c r="F22" s="26" t="s">
        <v>19</v>
      </c>
      <c r="G22" s="26" t="s">
        <v>19</v>
      </c>
      <c r="H22" s="26" t="s">
        <v>19</v>
      </c>
      <c r="I22" s="26" t="s">
        <v>19</v>
      </c>
      <c r="J22" s="26" t="s">
        <v>19</v>
      </c>
      <c r="K22" s="26" t="s">
        <v>19</v>
      </c>
      <c r="L22" s="26" t="s">
        <v>19</v>
      </c>
      <c r="M22" s="26" t="s">
        <v>19</v>
      </c>
      <c r="N22" s="26" t="s">
        <v>19</v>
      </c>
      <c r="O22" s="26" t="s">
        <v>19</v>
      </c>
      <c r="P22" s="26" t="s">
        <v>19</v>
      </c>
      <c r="Q22" s="26" t="s">
        <v>19</v>
      </c>
      <c r="R22" s="26" t="s">
        <v>19</v>
      </c>
      <c r="S22" s="26" t="s">
        <v>19</v>
      </c>
      <c r="T22" s="28" t="s">
        <v>7</v>
      </c>
      <c r="U22" s="27" t="s">
        <v>6</v>
      </c>
      <c r="V22" s="28" t="s">
        <v>7</v>
      </c>
      <c r="W22" s="30" t="s">
        <v>6</v>
      </c>
    </row>
    <row r="23" spans="1:23" customFormat="1" ht="16.5" customHeight="1" x14ac:dyDescent="0.2">
      <c r="A23" s="17" t="s">
        <v>0</v>
      </c>
      <c r="B23" s="3">
        <f t="shared" ref="B23:K23" si="5">(B4/B$40)*100000</f>
        <v>14.052713685742187</v>
      </c>
      <c r="C23" s="3">
        <f t="shared" si="5"/>
        <v>10.20167659278073</v>
      </c>
      <c r="D23" s="3">
        <f t="shared" si="5"/>
        <v>8.7993931938453525</v>
      </c>
      <c r="E23" s="3">
        <f t="shared" si="5"/>
        <v>9.0090870503036236</v>
      </c>
      <c r="F23" s="3">
        <f t="shared" si="5"/>
        <v>6.3217173201385988</v>
      </c>
      <c r="G23" s="3">
        <f t="shared" si="5"/>
        <v>7.659600543320999</v>
      </c>
      <c r="H23" s="3">
        <f t="shared" si="5"/>
        <v>7.2951092230539025</v>
      </c>
      <c r="I23" s="3">
        <f t="shared" si="5"/>
        <v>10.128018149408524</v>
      </c>
      <c r="J23" s="12">
        <f t="shared" si="5"/>
        <v>7.5568781025182874</v>
      </c>
      <c r="K23" s="12">
        <f t="shared" si="5"/>
        <v>5.7201404462718983</v>
      </c>
      <c r="L23" s="12">
        <f t="shared" ref="L23:M25" si="6">(L4/L$40)*100000</f>
        <v>6.7708895667911664</v>
      </c>
      <c r="M23" s="12">
        <f t="shared" si="6"/>
        <v>7.2854702224618331</v>
      </c>
      <c r="N23" s="12">
        <f t="shared" ref="N23:O25" si="7">(N4/N$40)*100000</f>
        <v>3.8076519298449196</v>
      </c>
      <c r="O23" s="12">
        <f t="shared" si="7"/>
        <v>3.3967937842249323</v>
      </c>
      <c r="P23" s="12">
        <f>(P4/P$40)*100000</f>
        <v>3.9038655366750419</v>
      </c>
      <c r="Q23" s="12">
        <f t="shared" ref="Q23:S23" si="8">(Q4/Q$40)*100000</f>
        <v>2.8791944014064863</v>
      </c>
      <c r="R23" s="12">
        <f t="shared" si="8"/>
        <v>3.3805603545674043</v>
      </c>
      <c r="S23" s="12">
        <f t="shared" si="8"/>
        <v>3.6818915805659245</v>
      </c>
      <c r="T23" s="12">
        <f>S23-Q23</f>
        <v>0.80269717915943817</v>
      </c>
      <c r="U23" s="53">
        <f>T23/Q23</f>
        <v>0.27879228257991912</v>
      </c>
      <c r="V23" s="12">
        <f>S23-B23</f>
        <v>-10.370822105176263</v>
      </c>
      <c r="W23" s="19">
        <f>V23/B23</f>
        <v>-0.73799426481580188</v>
      </c>
    </row>
    <row r="24" spans="1:23" customFormat="1" ht="16.5" customHeight="1" x14ac:dyDescent="0.2">
      <c r="A24" s="33" t="s">
        <v>31</v>
      </c>
      <c r="B24" s="36">
        <f t="shared" ref="B24:K24" si="9">(B5/B$40)*100000</f>
        <v>5.1585910998294109</v>
      </c>
      <c r="C24" s="36">
        <f t="shared" si="9"/>
        <v>5.6285112236031623</v>
      </c>
      <c r="D24" s="36">
        <f t="shared" si="9"/>
        <v>7.2155024189531893</v>
      </c>
      <c r="E24" s="36">
        <f t="shared" si="9"/>
        <v>5.7173052434619152</v>
      </c>
      <c r="F24" s="36">
        <f t="shared" si="9"/>
        <v>5.8091456455327668</v>
      </c>
      <c r="G24" s="36">
        <f t="shared" si="9"/>
        <v>5.6170403984353987</v>
      </c>
      <c r="H24" s="36">
        <f t="shared" si="9"/>
        <v>4.9199573829898418</v>
      </c>
      <c r="I24" s="36">
        <f t="shared" si="9"/>
        <v>7.0896127045859663</v>
      </c>
      <c r="J24" s="37">
        <f t="shared" si="9"/>
        <v>6.5492943555158485</v>
      </c>
      <c r="K24" s="37">
        <f t="shared" si="9"/>
        <v>5.7201404462718983</v>
      </c>
      <c r="L24" s="37">
        <f t="shared" si="6"/>
        <v>6.5878925514724855</v>
      </c>
      <c r="M24" s="37">
        <f t="shared" si="6"/>
        <v>4.9176924001617373</v>
      </c>
      <c r="N24" s="37">
        <f t="shared" si="7"/>
        <v>5.2581859983572699</v>
      </c>
      <c r="O24" s="37">
        <f t="shared" si="7"/>
        <v>3.5755724044472972</v>
      </c>
      <c r="P24" s="37">
        <f>(P5/P$40)*100000</f>
        <v>6.9204889059239383</v>
      </c>
      <c r="Q24" s="12">
        <f t="shared" ref="Q24:S24" si="10">(Q5/Q$40)*100000</f>
        <v>2.5192951012306755</v>
      </c>
      <c r="R24" s="12">
        <f t="shared" si="10"/>
        <v>3.0247118961918877</v>
      </c>
      <c r="S24" s="12">
        <f t="shared" si="10"/>
        <v>3.1559070690565063</v>
      </c>
      <c r="T24" s="12">
        <f t="shared" ref="T24:T38" si="11">S24-Q24</f>
        <v>0.63661196782583085</v>
      </c>
      <c r="U24" s="53">
        <f t="shared" ref="U24:U38" si="12">T24/Q24</f>
        <v>0.25269448089461449</v>
      </c>
      <c r="V24" s="12">
        <f>S24-B24</f>
        <v>-2.0026840307729046</v>
      </c>
      <c r="W24" s="19">
        <f>V24/B24</f>
        <v>-0.38822306168812859</v>
      </c>
    </row>
    <row r="25" spans="1:23" customFormat="1" ht="16.5" customHeight="1" x14ac:dyDescent="0.2">
      <c r="A25" s="33" t="s">
        <v>1</v>
      </c>
      <c r="B25" s="36">
        <f t="shared" ref="B25:K25" si="13">(B6/B$40)*100000</f>
        <v>69.552038621837909</v>
      </c>
      <c r="C25" s="36">
        <f t="shared" si="13"/>
        <v>70.884063222252323</v>
      </c>
      <c r="D25" s="36">
        <f t="shared" si="13"/>
        <v>72.682987781162609</v>
      </c>
      <c r="E25" s="36">
        <f t="shared" si="13"/>
        <v>72.592451424561887</v>
      </c>
      <c r="F25" s="36">
        <f t="shared" si="13"/>
        <v>70.564033870736267</v>
      </c>
      <c r="G25" s="36">
        <f t="shared" si="13"/>
        <v>63.65979118226786</v>
      </c>
      <c r="H25" s="36">
        <f t="shared" si="13"/>
        <v>68.70974965899606</v>
      </c>
      <c r="I25" s="36">
        <f t="shared" si="13"/>
        <v>67.857721601037113</v>
      </c>
      <c r="J25" s="37">
        <f t="shared" si="13"/>
        <v>71.370515412672717</v>
      </c>
      <c r="K25" s="37">
        <f t="shared" si="13"/>
        <v>71.838234428179433</v>
      </c>
      <c r="L25" s="37">
        <f t="shared" si="6"/>
        <v>73.381803142790744</v>
      </c>
      <c r="M25" s="37">
        <f t="shared" si="6"/>
        <v>63.5657276909795</v>
      </c>
      <c r="N25" s="37">
        <f t="shared" si="7"/>
        <v>60.922430877518714</v>
      </c>
      <c r="O25" s="37">
        <f t="shared" si="7"/>
        <v>39.33129644892027</v>
      </c>
      <c r="P25" s="37">
        <f>(P6/P$40)*100000</f>
        <v>45.071902105248213</v>
      </c>
      <c r="Q25" s="12">
        <f t="shared" ref="Q25:S25" si="14">(Q6/Q$40)*100000</f>
        <v>44.627513221800541</v>
      </c>
      <c r="R25" s="12">
        <f t="shared" si="14"/>
        <v>38.253709275367989</v>
      </c>
      <c r="S25" s="12">
        <f t="shared" si="14"/>
        <v>29.455132644527396</v>
      </c>
      <c r="T25" s="12">
        <f t="shared" si="11"/>
        <v>-15.172380577273145</v>
      </c>
      <c r="U25" s="59">
        <f t="shared" si="12"/>
        <v>-0.339978176732945</v>
      </c>
      <c r="V25" s="12">
        <f>S25-B25</f>
        <v>-40.096905977310513</v>
      </c>
      <c r="W25" s="19">
        <f>V25/B25</f>
        <v>-0.57650223878155182</v>
      </c>
    </row>
    <row r="26" spans="1:23" customFormat="1" ht="16.5" customHeight="1" x14ac:dyDescent="0.2">
      <c r="A26" s="33" t="s">
        <v>2</v>
      </c>
      <c r="B26" s="36">
        <f t="shared" ref="B26:J26" si="15">(B7/B$40)*100000</f>
        <v>1.9567069689008108</v>
      </c>
      <c r="C26" s="38" t="s">
        <v>26</v>
      </c>
      <c r="D26" s="36">
        <f t="shared" si="15"/>
        <v>3.1677815497843267</v>
      </c>
      <c r="E26" s="38" t="s">
        <v>26</v>
      </c>
      <c r="F26" s="36">
        <f t="shared" si="15"/>
        <v>2.0502866984233292</v>
      </c>
      <c r="G26" s="38" t="s">
        <v>26</v>
      </c>
      <c r="H26" s="36">
        <f t="shared" si="15"/>
        <v>1.6965370286171866</v>
      </c>
      <c r="I26" s="38" t="s">
        <v>26</v>
      </c>
      <c r="J26" s="37">
        <f t="shared" si="15"/>
        <v>2.0151674940048765</v>
      </c>
      <c r="K26" s="38" t="s">
        <v>26</v>
      </c>
      <c r="L26" s="38" t="s">
        <v>26</v>
      </c>
      <c r="M26" s="38" t="s">
        <v>26</v>
      </c>
      <c r="N26" s="38" t="s">
        <v>26</v>
      </c>
      <c r="O26" s="38" t="s">
        <v>26</v>
      </c>
      <c r="P26" s="38" t="s">
        <v>26</v>
      </c>
      <c r="Q26" s="12" t="s">
        <v>26</v>
      </c>
      <c r="R26" s="12" t="s">
        <v>26</v>
      </c>
      <c r="S26" s="12" t="s">
        <v>26</v>
      </c>
      <c r="T26" s="12" t="s">
        <v>26</v>
      </c>
      <c r="U26" s="70" t="s">
        <v>26</v>
      </c>
      <c r="V26" s="12" t="s">
        <v>26</v>
      </c>
      <c r="W26" s="61" t="s">
        <v>26</v>
      </c>
    </row>
    <row r="27" spans="1:23" customFormat="1" ht="16.5" customHeight="1" x14ac:dyDescent="0.2">
      <c r="A27" s="33" t="s">
        <v>13</v>
      </c>
      <c r="B27" s="36">
        <f t="shared" ref="B27:K27" si="16">(B8/B$40)*100000</f>
        <v>6.5816507135754554</v>
      </c>
      <c r="C27" s="36">
        <f t="shared" si="16"/>
        <v>7.9150939081919454</v>
      </c>
      <c r="D27" s="36">
        <f t="shared" si="16"/>
        <v>5.1036480524303043</v>
      </c>
      <c r="E27" s="36">
        <f t="shared" si="16"/>
        <v>6.237060265594816</v>
      </c>
      <c r="F27" s="36">
        <f t="shared" si="16"/>
        <v>5.4674311957955455</v>
      </c>
      <c r="G27" s="36">
        <f t="shared" si="16"/>
        <v>5.2766137076211326</v>
      </c>
      <c r="H27" s="36">
        <f t="shared" si="16"/>
        <v>5.4289184915749971</v>
      </c>
      <c r="I27" s="36">
        <f t="shared" si="16"/>
        <v>4.5576081672338358</v>
      </c>
      <c r="J27" s="37">
        <f t="shared" si="16"/>
        <v>5.0379187350121919</v>
      </c>
      <c r="K27" s="37">
        <f t="shared" si="16"/>
        <v>6.8978164205043484</v>
      </c>
      <c r="L27" s="37">
        <f t="shared" ref="L27:M38" si="17">(L8/L$40)*100000</f>
        <v>8.7838567352966468</v>
      </c>
      <c r="M27" s="37">
        <f t="shared" si="17"/>
        <v>9.4711112892003833</v>
      </c>
      <c r="N27" s="37">
        <f t="shared" ref="N27:O29" si="18">(N8/N$40)*100000</f>
        <v>9.7911049624583644</v>
      </c>
      <c r="O27" s="37">
        <f t="shared" si="18"/>
        <v>11.084274453786621</v>
      </c>
      <c r="P27" s="37">
        <f t="shared" ref="P27:S38" si="19">(P8/P$40)*100000</f>
        <v>7.9851795068353129</v>
      </c>
      <c r="Q27" s="12">
        <f t="shared" si="19"/>
        <v>13.316274106504999</v>
      </c>
      <c r="R27" s="12">
        <f t="shared" si="19"/>
        <v>8.3624387718246318</v>
      </c>
      <c r="S27" s="12">
        <f t="shared" si="19"/>
        <v>7.1884549906287099</v>
      </c>
      <c r="T27" s="12">
        <f t="shared" si="11"/>
        <v>-6.1278191158762887</v>
      </c>
      <c r="U27" s="59">
        <f t="shared" si="12"/>
        <v>-0.46017520117604438</v>
      </c>
      <c r="V27" s="12">
        <f t="shared" ref="V27:V38" si="20">S27-B27</f>
        <v>0.60680427705325446</v>
      </c>
      <c r="W27" s="58">
        <f t="shared" ref="W27:W38" si="21">V27/B27</f>
        <v>9.2196365845067837E-2</v>
      </c>
    </row>
    <row r="28" spans="1:23" customFormat="1" ht="16.5" customHeight="1" x14ac:dyDescent="0.2">
      <c r="A28" s="33" t="s">
        <v>3</v>
      </c>
      <c r="B28" s="36">
        <f t="shared" ref="B28:K28" si="22">(B9/B$40)*100000</f>
        <v>2.3124718723373219</v>
      </c>
      <c r="C28" s="36">
        <f t="shared" si="22"/>
        <v>3.3419285390143774</v>
      </c>
      <c r="D28" s="36">
        <f t="shared" si="22"/>
        <v>5.6316116440610253</v>
      </c>
      <c r="E28" s="36">
        <f t="shared" si="22"/>
        <v>3.6382851549303097</v>
      </c>
      <c r="F28" s="36">
        <f t="shared" si="22"/>
        <v>3.5880017222408269</v>
      </c>
      <c r="G28" s="36">
        <f t="shared" si="22"/>
        <v>5.6170403984353987</v>
      </c>
      <c r="H28" s="36">
        <f t="shared" si="22"/>
        <v>5.5985721944367155</v>
      </c>
      <c r="I28" s="36">
        <f t="shared" si="22"/>
        <v>7.2584130070761086</v>
      </c>
      <c r="J28" s="37">
        <f t="shared" si="22"/>
        <v>7.7248087270186945</v>
      </c>
      <c r="K28" s="37">
        <f t="shared" si="22"/>
        <v>7.4025346951753983</v>
      </c>
      <c r="L28" s="37">
        <f t="shared" si="17"/>
        <v>7.3198806127472062</v>
      </c>
      <c r="M28" s="37">
        <f t="shared" si="17"/>
        <v>8.1961540002695621</v>
      </c>
      <c r="N28" s="37">
        <f t="shared" si="18"/>
        <v>8.3405708939460155</v>
      </c>
      <c r="O28" s="37">
        <f t="shared" si="18"/>
        <v>5.1845799864485809</v>
      </c>
      <c r="P28" s="37">
        <f t="shared" si="19"/>
        <v>7.9851795068353129</v>
      </c>
      <c r="Q28" s="12">
        <f t="shared" si="19"/>
        <v>10.796979005274325</v>
      </c>
      <c r="R28" s="12">
        <f t="shared" si="19"/>
        <v>6.9390449383225654</v>
      </c>
      <c r="S28" s="12">
        <f t="shared" si="19"/>
        <v>6.1364859676098744</v>
      </c>
      <c r="T28" s="12">
        <f t="shared" si="11"/>
        <v>-4.6604930376644509</v>
      </c>
      <c r="U28" s="59">
        <f t="shared" si="12"/>
        <v>-0.43164787440892488</v>
      </c>
      <c r="V28" s="12">
        <f t="shared" si="20"/>
        <v>3.8240140952725525</v>
      </c>
      <c r="W28" s="58">
        <f t="shared" si="21"/>
        <v>1.6536478307117506</v>
      </c>
    </row>
    <row r="29" spans="1:23" customFormat="1" ht="16.5" customHeight="1" x14ac:dyDescent="0.2">
      <c r="A29" s="33" t="s">
        <v>11</v>
      </c>
      <c r="B29" s="36">
        <f t="shared" ref="B29:K29" si="23">(B10/B$40)*100000</f>
        <v>30.062134340385185</v>
      </c>
      <c r="C29" s="36">
        <f t="shared" si="23"/>
        <v>34.298740268831772</v>
      </c>
      <c r="D29" s="36">
        <f t="shared" si="23"/>
        <v>36.429487822519754</v>
      </c>
      <c r="E29" s="36">
        <f t="shared" si="23"/>
        <v>27.200512824955172</v>
      </c>
      <c r="F29" s="36">
        <f t="shared" si="23"/>
        <v>31.779443825561607</v>
      </c>
      <c r="G29" s="36">
        <f t="shared" si="23"/>
        <v>29.446908755434062</v>
      </c>
      <c r="H29" s="36">
        <f t="shared" si="23"/>
        <v>26.974938755013266</v>
      </c>
      <c r="I29" s="36">
        <f t="shared" si="23"/>
        <v>29.708853238265004</v>
      </c>
      <c r="J29" s="37">
        <f t="shared" si="23"/>
        <v>17.968576821543483</v>
      </c>
      <c r="K29" s="37">
        <f t="shared" si="23"/>
        <v>20.525209836622697</v>
      </c>
      <c r="L29" s="37">
        <f t="shared" si="17"/>
        <v>18.299701531868013</v>
      </c>
      <c r="M29" s="37">
        <f t="shared" si="17"/>
        <v>16.028034489416033</v>
      </c>
      <c r="N29" s="37">
        <f t="shared" si="18"/>
        <v>13.417440133739241</v>
      </c>
      <c r="O29" s="37">
        <f t="shared" si="18"/>
        <v>14.838625478456283</v>
      </c>
      <c r="P29" s="37">
        <f t="shared" si="19"/>
        <v>11.534148176539897</v>
      </c>
      <c r="Q29" s="12">
        <f t="shared" si="19"/>
        <v>20.874159410197027</v>
      </c>
      <c r="R29" s="12">
        <f t="shared" si="19"/>
        <v>22.062604419282007</v>
      </c>
      <c r="S29" s="12">
        <f t="shared" si="19"/>
        <v>18.23412973232648</v>
      </c>
      <c r="T29" s="12">
        <f t="shared" si="11"/>
        <v>-2.6400296778705474</v>
      </c>
      <c r="U29" s="59">
        <f t="shared" si="12"/>
        <v>-0.12647358037233791</v>
      </c>
      <c r="V29" s="12">
        <f t="shared" si="20"/>
        <v>-11.828004608058706</v>
      </c>
      <c r="W29" s="19">
        <f t="shared" si="21"/>
        <v>-0.39345192440874288</v>
      </c>
    </row>
    <row r="30" spans="1:23" customFormat="1" ht="16.5" customHeight="1" x14ac:dyDescent="0.2">
      <c r="A30" s="33" t="s">
        <v>8</v>
      </c>
      <c r="B30" s="36">
        <f t="shared" ref="B30:J30" si="24">(B11/B$40)*100000</f>
        <v>1.7788245171825552</v>
      </c>
      <c r="C30" s="36">
        <f t="shared" si="24"/>
        <v>2.1106917088511854</v>
      </c>
      <c r="D30" s="36">
        <f t="shared" si="24"/>
        <v>2.1118543665228846</v>
      </c>
      <c r="E30" s="36">
        <f t="shared" si="24"/>
        <v>4.1580401770632109</v>
      </c>
      <c r="F30" s="36">
        <f t="shared" si="24"/>
        <v>6.8342889947444316</v>
      </c>
      <c r="G30" s="36">
        <f t="shared" si="24"/>
        <v>6.2978937800639319</v>
      </c>
      <c r="H30" s="36">
        <f t="shared" si="24"/>
        <v>7.1254555201921841</v>
      </c>
      <c r="I30" s="36">
        <f t="shared" si="24"/>
        <v>5.0640090747042619</v>
      </c>
      <c r="J30" s="37">
        <f t="shared" si="24"/>
        <v>4.3661962370105663</v>
      </c>
      <c r="K30" s="37" t="s">
        <v>26</v>
      </c>
      <c r="L30" s="37" t="s">
        <v>26</v>
      </c>
      <c r="M30" s="37">
        <f t="shared" si="17"/>
        <v>1.8213675556154583</v>
      </c>
      <c r="N30" s="37" t="s">
        <v>26</v>
      </c>
      <c r="O30" s="37">
        <f>(O11/O$40)*100000</f>
        <v>2.145343442668378</v>
      </c>
      <c r="P30" s="37">
        <f t="shared" si="19"/>
        <v>2.1293812018227505</v>
      </c>
      <c r="Q30" s="12">
        <f t="shared" si="19"/>
        <v>3.4190433516702026</v>
      </c>
      <c r="R30" s="12">
        <f t="shared" si="19"/>
        <v>2.4909392086286135</v>
      </c>
      <c r="S30" s="12">
        <f t="shared" si="19"/>
        <v>2.4545943870439495</v>
      </c>
      <c r="T30" s="12">
        <f t="shared" si="11"/>
        <v>-0.96444896462625307</v>
      </c>
      <c r="U30" s="59">
        <f t="shared" si="12"/>
        <v>-0.28208152556916827</v>
      </c>
      <c r="V30" s="12">
        <f t="shared" si="20"/>
        <v>0.67576986986139431</v>
      </c>
      <c r="W30" s="58">
        <f t="shared" si="21"/>
        <v>0.37989687197011024</v>
      </c>
    </row>
    <row r="31" spans="1:23" customFormat="1" ht="16.5" customHeight="1" x14ac:dyDescent="0.2">
      <c r="A31" s="33" t="s">
        <v>9</v>
      </c>
      <c r="B31" s="36">
        <f t="shared" ref="B31:K31" si="25">(B12/B$40)*100000</f>
        <v>12.807536523714397</v>
      </c>
      <c r="C31" s="36">
        <f t="shared" si="25"/>
        <v>12.488259277369517</v>
      </c>
      <c r="D31" s="36">
        <f t="shared" si="25"/>
        <v>12.847114063014214</v>
      </c>
      <c r="E31" s="36">
        <f t="shared" si="25"/>
        <v>9.7020937464808252</v>
      </c>
      <c r="F31" s="36">
        <f t="shared" si="25"/>
        <v>12.301720190539976</v>
      </c>
      <c r="G31" s="36">
        <f t="shared" si="25"/>
        <v>9.5319473427994641</v>
      </c>
      <c r="H31" s="36">
        <f t="shared" si="25"/>
        <v>8.8219925488093711</v>
      </c>
      <c r="I31" s="36">
        <f t="shared" si="25"/>
        <v>9.1152163344676715</v>
      </c>
      <c r="J31" s="37">
        <f t="shared" si="25"/>
        <v>9.0682537230219449</v>
      </c>
      <c r="K31" s="37">
        <f t="shared" si="25"/>
        <v>9.0849289440788983</v>
      </c>
      <c r="L31" s="37">
        <f t="shared" si="17"/>
        <v>7.3198806127472062</v>
      </c>
      <c r="M31" s="37">
        <f t="shared" si="17"/>
        <v>7.1033334669002874</v>
      </c>
      <c r="N31" s="37">
        <f t="shared" ref="N31:O38" si="26">(N12/N$40)*100000</f>
        <v>6.7087200668696205</v>
      </c>
      <c r="O31" s="37">
        <f t="shared" si="26"/>
        <v>5.8996944673380405</v>
      </c>
      <c r="P31" s="37">
        <f t="shared" si="19"/>
        <v>3.1940718027341255</v>
      </c>
      <c r="Q31" s="12">
        <f t="shared" si="19"/>
        <v>1.2596475506153377</v>
      </c>
      <c r="R31" s="12">
        <f t="shared" si="19"/>
        <v>2.3130149794408554</v>
      </c>
      <c r="S31" s="12">
        <f t="shared" si="19"/>
        <v>1.2272971935219747</v>
      </c>
      <c r="T31" s="12">
        <f t="shared" si="11"/>
        <v>-3.235035709336298E-2</v>
      </c>
      <c r="U31" s="59">
        <f t="shared" si="12"/>
        <v>-2.5682070415299768E-2</v>
      </c>
      <c r="V31" s="12">
        <f t="shared" si="20"/>
        <v>-11.580239330192422</v>
      </c>
      <c r="W31" s="19">
        <f t="shared" si="21"/>
        <v>-0.90417382833540894</v>
      </c>
    </row>
    <row r="32" spans="1:23" customFormat="1" ht="16.5" customHeight="1" x14ac:dyDescent="0.2">
      <c r="A32" s="33" t="s">
        <v>10</v>
      </c>
      <c r="B32" s="36">
        <f t="shared" ref="B32:K32" si="27">(B13/B$40)*100000</f>
        <v>14.764243492615211</v>
      </c>
      <c r="C32" s="36">
        <f t="shared" si="27"/>
        <v>13.543605131795109</v>
      </c>
      <c r="D32" s="36">
        <f t="shared" si="27"/>
        <v>14.606992701783286</v>
      </c>
      <c r="E32" s="36">
        <f t="shared" si="27"/>
        <v>13.686882249499735</v>
      </c>
      <c r="F32" s="36">
        <f t="shared" si="27"/>
        <v>12.130862965671366</v>
      </c>
      <c r="G32" s="36">
        <f t="shared" si="27"/>
        <v>13.2766409417564</v>
      </c>
      <c r="H32" s="36">
        <f t="shared" si="27"/>
        <v>11.706105497458587</v>
      </c>
      <c r="I32" s="36">
        <f t="shared" si="27"/>
        <v>10.972019661859234</v>
      </c>
      <c r="J32" s="37">
        <f t="shared" si="27"/>
        <v>9.0682537230219449</v>
      </c>
      <c r="K32" s="37">
        <f t="shared" si="27"/>
        <v>10.094365493420998</v>
      </c>
      <c r="L32" s="37">
        <f t="shared" si="17"/>
        <v>10.613826888483448</v>
      </c>
      <c r="M32" s="37">
        <f t="shared" si="17"/>
        <v>10.017521555885022</v>
      </c>
      <c r="N32" s="37">
        <f t="shared" si="26"/>
        <v>7.0713535839977082</v>
      </c>
      <c r="O32" s="37">
        <f t="shared" si="26"/>
        <v>6.972366188672229</v>
      </c>
      <c r="P32" s="37">
        <f t="shared" si="19"/>
        <v>5.8557983050125628</v>
      </c>
      <c r="Q32" s="12">
        <f t="shared" si="19"/>
        <v>2.8791944014064863</v>
      </c>
      <c r="R32" s="12">
        <f t="shared" si="19"/>
        <v>3.73640881294292</v>
      </c>
      <c r="S32" s="12">
        <f t="shared" si="19"/>
        <v>3.8572197510690631</v>
      </c>
      <c r="T32" s="12">
        <f t="shared" si="11"/>
        <v>0.97802534966257682</v>
      </c>
      <c r="U32" s="59">
        <f t="shared" si="12"/>
        <v>0.33968715317896264</v>
      </c>
      <c r="V32" s="12">
        <f t="shared" si="20"/>
        <v>-10.907023741546148</v>
      </c>
      <c r="W32" s="19">
        <f t="shared" si="21"/>
        <v>-0.73874585900738021</v>
      </c>
    </row>
    <row r="33" spans="1:23" customFormat="1" ht="16.5" customHeight="1" x14ac:dyDescent="0.2">
      <c r="A33" s="33" t="s">
        <v>4</v>
      </c>
      <c r="B33" s="36">
        <f t="shared" ref="B33:K33" si="28">(B14/B$40)*100000</f>
        <v>4.4470612929563886</v>
      </c>
      <c r="C33" s="36">
        <f t="shared" si="28"/>
        <v>6.5079661022911557</v>
      </c>
      <c r="D33" s="36">
        <f t="shared" si="28"/>
        <v>6.5115509634455613</v>
      </c>
      <c r="E33" s="36">
        <f t="shared" si="28"/>
        <v>7.1033186358163194</v>
      </c>
      <c r="F33" s="36">
        <f t="shared" si="28"/>
        <v>8.030289568824708</v>
      </c>
      <c r="G33" s="36">
        <f t="shared" si="28"/>
        <v>8.3404539249495322</v>
      </c>
      <c r="H33" s="36">
        <f t="shared" si="28"/>
        <v>5.7682258972984339</v>
      </c>
      <c r="I33" s="36">
        <f t="shared" si="28"/>
        <v>6.2456111921352555</v>
      </c>
      <c r="J33" s="37">
        <f t="shared" si="28"/>
        <v>6.8851556045166626</v>
      </c>
      <c r="K33" s="37">
        <f t="shared" si="28"/>
        <v>4.2059856222587495</v>
      </c>
      <c r="L33" s="37">
        <f t="shared" si="17"/>
        <v>3.6599403063736031</v>
      </c>
      <c r="M33" s="37">
        <f t="shared" si="17"/>
        <v>4.553418889038646</v>
      </c>
      <c r="N33" s="37">
        <f t="shared" si="26"/>
        <v>3.6263351712808762</v>
      </c>
      <c r="O33" s="37">
        <f t="shared" si="26"/>
        <v>4.1119082651143914</v>
      </c>
      <c r="P33" s="37">
        <f t="shared" si="19"/>
        <v>4.6136592706159592</v>
      </c>
      <c r="Q33" s="12">
        <f t="shared" si="19"/>
        <v>6.2982377530766893</v>
      </c>
      <c r="R33" s="12">
        <f t="shared" si="19"/>
        <v>3.9143330421306786</v>
      </c>
      <c r="S33" s="12">
        <f t="shared" si="19"/>
        <v>3.3312352395596458</v>
      </c>
      <c r="T33" s="12">
        <f t="shared" si="11"/>
        <v>-2.9670025135170435</v>
      </c>
      <c r="U33" s="59">
        <f t="shared" si="12"/>
        <v>-0.47108455251116277</v>
      </c>
      <c r="V33" s="12">
        <f t="shared" si="20"/>
        <v>-1.1158260533967428</v>
      </c>
      <c r="W33" s="19">
        <f t="shared" si="21"/>
        <v>-0.25091312664479737</v>
      </c>
    </row>
    <row r="34" spans="1:23" customFormat="1" ht="16.5" customHeight="1" x14ac:dyDescent="0.2">
      <c r="A34" s="33" t="s">
        <v>16</v>
      </c>
      <c r="B34" s="36">
        <f t="shared" ref="B34:K34" si="29">(B15/B$40)*100000</f>
        <v>5.8701209067024331</v>
      </c>
      <c r="C34" s="36">
        <f t="shared" si="29"/>
        <v>4.7490563449151679</v>
      </c>
      <c r="D34" s="36">
        <f t="shared" si="29"/>
        <v>4.9276601885533973</v>
      </c>
      <c r="E34" s="36">
        <f t="shared" si="29"/>
        <v>4.3312918511075118</v>
      </c>
      <c r="F34" s="36">
        <f t="shared" si="29"/>
        <v>5.8091456455327668</v>
      </c>
      <c r="G34" s="36">
        <f t="shared" si="29"/>
        <v>4.765973671399732</v>
      </c>
      <c r="H34" s="36">
        <f t="shared" si="29"/>
        <v>3.9020351658195289</v>
      </c>
      <c r="I34" s="36">
        <f t="shared" si="29"/>
        <v>5.7392102846648303</v>
      </c>
      <c r="J34" s="37">
        <f t="shared" si="29"/>
        <v>4.5341268615109724</v>
      </c>
      <c r="K34" s="37">
        <f t="shared" si="29"/>
        <v>5.7201404462718983</v>
      </c>
      <c r="L34" s="37">
        <f t="shared" si="17"/>
        <v>9.5158447965713684</v>
      </c>
      <c r="M34" s="37">
        <f t="shared" si="17"/>
        <v>8.1961540002695621</v>
      </c>
      <c r="N34" s="37">
        <f t="shared" si="26"/>
        <v>7.0713535839977082</v>
      </c>
      <c r="O34" s="37">
        <f t="shared" si="26"/>
        <v>4.2906868853367559</v>
      </c>
      <c r="P34" s="37">
        <f t="shared" si="19"/>
        <v>5.5009014380421046</v>
      </c>
      <c r="Q34" s="12">
        <f t="shared" si="19"/>
        <v>0.53984895026371627</v>
      </c>
      <c r="R34" s="12">
        <f t="shared" si="19"/>
        <v>0.71169691675103242</v>
      </c>
      <c r="S34" s="12">
        <f t="shared" si="19"/>
        <v>0.52598451150941772</v>
      </c>
      <c r="T34" s="12">
        <f t="shared" si="11"/>
        <v>-1.3864438754298547E-2</v>
      </c>
      <c r="U34" s="59">
        <f t="shared" si="12"/>
        <v>-2.5682070415299997E-2</v>
      </c>
      <c r="V34" s="12">
        <f t="shared" si="20"/>
        <v>-5.344136395193015</v>
      </c>
      <c r="W34" s="19">
        <f t="shared" si="21"/>
        <v>-0.91039630701492791</v>
      </c>
    </row>
    <row r="35" spans="1:23" customFormat="1" ht="16.5" customHeight="1" x14ac:dyDescent="0.2">
      <c r="A35" s="33" t="s">
        <v>17</v>
      </c>
      <c r="B35" s="36">
        <f t="shared" ref="B35:K35" si="30">(B16/B$40)*100000</f>
        <v>2.668236775773833</v>
      </c>
      <c r="C35" s="36">
        <f t="shared" si="30"/>
        <v>1.934800733113587</v>
      </c>
      <c r="D35" s="38" t="s">
        <v>26</v>
      </c>
      <c r="E35" s="36">
        <f t="shared" si="30"/>
        <v>1.9057684144873051</v>
      </c>
      <c r="F35" s="36">
        <f t="shared" si="30"/>
        <v>3.9297161719780482</v>
      </c>
      <c r="G35" s="36">
        <f t="shared" si="30"/>
        <v>4.4255469805854659</v>
      </c>
      <c r="H35" s="36">
        <f t="shared" si="30"/>
        <v>2.884112948649217</v>
      </c>
      <c r="I35" s="36">
        <f t="shared" si="30"/>
        <v>3.3760060498028408</v>
      </c>
      <c r="J35" s="37">
        <f t="shared" si="30"/>
        <v>5.2058493595125981</v>
      </c>
      <c r="K35" s="37">
        <f t="shared" si="30"/>
        <v>3.5330279226973489</v>
      </c>
      <c r="L35" s="37">
        <f t="shared" si="17"/>
        <v>4.5749253829670034</v>
      </c>
      <c r="M35" s="37">
        <f t="shared" si="17"/>
        <v>4.9176924001617373</v>
      </c>
      <c r="N35" s="37">
        <f t="shared" si="26"/>
        <v>2.9010681370247005</v>
      </c>
      <c r="O35" s="37">
        <f t="shared" si="26"/>
        <v>2.8604579235578376</v>
      </c>
      <c r="P35" s="37">
        <f t="shared" si="19"/>
        <v>3.1940718027341255</v>
      </c>
      <c r="Q35" s="12" t="s">
        <v>35</v>
      </c>
      <c r="R35" s="12" t="s">
        <v>26</v>
      </c>
      <c r="S35" s="12">
        <f t="shared" si="19"/>
        <v>0.87664085251569623</v>
      </c>
      <c r="T35" s="12" t="s">
        <v>35</v>
      </c>
      <c r="U35" s="70" t="s">
        <v>35</v>
      </c>
      <c r="V35" s="12">
        <f t="shared" si="20"/>
        <v>-1.7915959232581367</v>
      </c>
      <c r="W35" s="19">
        <f t="shared" si="21"/>
        <v>-0.67145312572140237</v>
      </c>
    </row>
    <row r="36" spans="1:23" customFormat="1" ht="16.5" customHeight="1" x14ac:dyDescent="0.2">
      <c r="A36" s="33" t="s">
        <v>15</v>
      </c>
      <c r="B36" s="36">
        <f t="shared" ref="B36:K36" si="31">(B17/B$40)*100000</f>
        <v>20.634364399317644</v>
      </c>
      <c r="C36" s="36">
        <f t="shared" si="31"/>
        <v>25.855973433427025</v>
      </c>
      <c r="D36" s="36">
        <f t="shared" si="31"/>
        <v>24.990276670520799</v>
      </c>
      <c r="E36" s="36">
        <f t="shared" si="31"/>
        <v>22.522717625759061</v>
      </c>
      <c r="F36" s="36">
        <f t="shared" si="31"/>
        <v>28.191442103320785</v>
      </c>
      <c r="G36" s="36">
        <f t="shared" si="31"/>
        <v>25.532001811069996</v>
      </c>
      <c r="H36" s="36">
        <f t="shared" si="31"/>
        <v>20.867405451991395</v>
      </c>
      <c r="I36" s="36">
        <f t="shared" si="31"/>
        <v>23.800842651110031</v>
      </c>
      <c r="J36" s="37">
        <f t="shared" si="31"/>
        <v>22.334773058554052</v>
      </c>
      <c r="K36" s="37">
        <f t="shared" si="31"/>
        <v>24.058237759320043</v>
      </c>
      <c r="L36" s="37">
        <f t="shared" si="17"/>
        <v>20.312668700373496</v>
      </c>
      <c r="M36" s="37">
        <f t="shared" si="17"/>
        <v>23.495641467439413</v>
      </c>
      <c r="N36" s="37">
        <f t="shared" si="26"/>
        <v>17.950359097840337</v>
      </c>
      <c r="O36" s="37">
        <f t="shared" si="26"/>
        <v>17.877862022236485</v>
      </c>
      <c r="P36" s="37">
        <f t="shared" si="19"/>
        <v>15.083116846244481</v>
      </c>
      <c r="Q36" s="12">
        <f t="shared" si="19"/>
        <v>10.437079705098514</v>
      </c>
      <c r="R36" s="12">
        <f t="shared" si="19"/>
        <v>8.8962114593879065</v>
      </c>
      <c r="S36" s="12">
        <f t="shared" si="19"/>
        <v>8.4157521841506835</v>
      </c>
      <c r="T36" s="12">
        <f t="shared" si="11"/>
        <v>-2.0213275209478301</v>
      </c>
      <c r="U36" s="59">
        <f t="shared" si="12"/>
        <v>-0.19366792034369648</v>
      </c>
      <c r="V36" s="12">
        <f t="shared" si="20"/>
        <v>-12.21861221516696</v>
      </c>
      <c r="W36" s="19">
        <f t="shared" si="21"/>
        <v>-0.59214870779208573</v>
      </c>
    </row>
    <row r="37" spans="1:23" customFormat="1" ht="16.5" customHeight="1" x14ac:dyDescent="0.2">
      <c r="A37" s="17" t="s">
        <v>5</v>
      </c>
      <c r="B37" s="3">
        <f t="shared" ref="B37:K37" si="32">(B18/B$40)*100000</f>
        <v>47.672497060492489</v>
      </c>
      <c r="C37" s="3">
        <f t="shared" si="32"/>
        <v>56.636894187506819</v>
      </c>
      <c r="D37" s="3">
        <f t="shared" si="32"/>
        <v>50.508516932672329</v>
      </c>
      <c r="E37" s="3">
        <f t="shared" si="32"/>
        <v>45.045435251518121</v>
      </c>
      <c r="F37" s="3">
        <f t="shared" si="32"/>
        <v>48.352594637816857</v>
      </c>
      <c r="G37" s="3">
        <f t="shared" si="32"/>
        <v>40.340562861490589</v>
      </c>
      <c r="H37" s="3">
        <f t="shared" si="32"/>
        <v>35.4576238980992</v>
      </c>
      <c r="I37" s="3">
        <f t="shared" si="32"/>
        <v>32.747258683087558</v>
      </c>
      <c r="J37" s="12">
        <f t="shared" si="32"/>
        <v>43.661962370105663</v>
      </c>
      <c r="K37" s="12">
        <f t="shared" si="32"/>
        <v>35.49851865186384</v>
      </c>
      <c r="L37" s="12">
        <f t="shared" si="17"/>
        <v>38.24637620160415</v>
      </c>
      <c r="M37" s="12">
        <f t="shared" si="17"/>
        <v>36.245214356747617</v>
      </c>
      <c r="N37" s="12">
        <f t="shared" si="26"/>
        <v>37.532569022757066</v>
      </c>
      <c r="O37" s="12">
        <f t="shared" si="26"/>
        <v>37.72228886691898</v>
      </c>
      <c r="P37" s="12">
        <f t="shared" si="19"/>
        <v>43.474866203881149</v>
      </c>
      <c r="Q37" s="12">
        <f t="shared" si="19"/>
        <v>35.450081067317363</v>
      </c>
      <c r="R37" s="12">
        <f t="shared" si="19"/>
        <v>37.897860816992477</v>
      </c>
      <c r="S37" s="12">
        <f t="shared" si="19"/>
        <v>36.468259464652959</v>
      </c>
      <c r="T37" s="12">
        <f t="shared" si="11"/>
        <v>1.0181783973355962</v>
      </c>
      <c r="U37" s="53">
        <f t="shared" si="12"/>
        <v>2.8721468800089418E-2</v>
      </c>
      <c r="V37" s="12">
        <f t="shared" si="20"/>
        <v>-11.20423759583953</v>
      </c>
      <c r="W37" s="19">
        <f t="shared" si="21"/>
        <v>-0.23502518824684746</v>
      </c>
    </row>
    <row r="38" spans="1:23" customFormat="1" ht="21" customHeight="1" thickBot="1" x14ac:dyDescent="0.25">
      <c r="A38" s="21" t="s">
        <v>24</v>
      </c>
      <c r="B38" s="15">
        <f t="shared" ref="B38:K38" si="33">(B19/B$40)*100000</f>
        <v>284.43404029749058</v>
      </c>
      <c r="C38" s="15">
        <f t="shared" si="33"/>
        <v>296.90396704506679</v>
      </c>
      <c r="D38" s="15">
        <f t="shared" si="33"/>
        <v>288.79608462200446</v>
      </c>
      <c r="E38" s="15">
        <f t="shared" si="33"/>
        <v>261.26352445880508</v>
      </c>
      <c r="F38" s="15">
        <f t="shared" si="33"/>
        <v>282.76870715755086</v>
      </c>
      <c r="G38" s="15">
        <f t="shared" si="33"/>
        <v>259.57535174587832</v>
      </c>
      <c r="H38" s="15">
        <f t="shared" si="33"/>
        <v>239.72068214360849</v>
      </c>
      <c r="I38" s="15">
        <f t="shared" si="33"/>
        <v>251.68125101280182</v>
      </c>
      <c r="J38" s="16">
        <f t="shared" si="33"/>
        <v>252.06386737510999</v>
      </c>
      <c r="K38" s="16">
        <f t="shared" si="33"/>
        <v>243.94716609100743</v>
      </c>
      <c r="L38" s="16">
        <f t="shared" si="17"/>
        <v>249.42493187936105</v>
      </c>
      <c r="M38" s="16">
        <f t="shared" si="17"/>
        <v>238.78128654118657</v>
      </c>
      <c r="N38" s="16">
        <f t="shared" si="26"/>
        <v>212.86587455418743</v>
      </c>
      <c r="O38" s="16">
        <f t="shared" si="26"/>
        <v>183.6056429683687</v>
      </c>
      <c r="P38" s="16">
        <f t="shared" si="19"/>
        <v>197.50010646906011</v>
      </c>
      <c r="Q38" s="13">
        <f t="shared" si="19"/>
        <v>156.19629627630189</v>
      </c>
      <c r="R38" s="13">
        <f t="shared" si="19"/>
        <v>143.94070141289629</v>
      </c>
      <c r="S38" s="16">
        <f t="shared" si="19"/>
        <v>125.18431373924142</v>
      </c>
      <c r="T38" s="13">
        <f t="shared" si="11"/>
        <v>-31.011982537060476</v>
      </c>
      <c r="U38" s="60">
        <f t="shared" si="12"/>
        <v>-0.19854492889000477</v>
      </c>
      <c r="V38" s="13">
        <f t="shared" si="20"/>
        <v>-159.24972655824917</v>
      </c>
      <c r="W38" s="31">
        <f t="shared" si="21"/>
        <v>-0.55988279880878289</v>
      </c>
    </row>
    <row r="39" spans="1:23" customFormat="1" ht="12.7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customFormat="1" ht="14.25" x14ac:dyDescent="0.2">
      <c r="A40" s="40" t="s">
        <v>20</v>
      </c>
      <c r="B40" s="41">
        <v>562169</v>
      </c>
      <c r="C40" s="41">
        <v>568534</v>
      </c>
      <c r="D40" s="41">
        <v>568221</v>
      </c>
      <c r="E40" s="41">
        <v>577195</v>
      </c>
      <c r="F40" s="41">
        <v>585284</v>
      </c>
      <c r="G40" s="41">
        <v>587498</v>
      </c>
      <c r="H40" s="41">
        <v>589436</v>
      </c>
      <c r="I40" s="41">
        <v>592416</v>
      </c>
      <c r="J40" s="41">
        <v>595484</v>
      </c>
      <c r="K40" s="41">
        <v>594391</v>
      </c>
      <c r="L40" s="41">
        <v>546457</v>
      </c>
      <c r="M40" s="41">
        <v>549038</v>
      </c>
      <c r="N40" s="41">
        <v>551521</v>
      </c>
      <c r="O40" s="41">
        <v>559351</v>
      </c>
      <c r="P40" s="41">
        <v>563544</v>
      </c>
      <c r="Q40" s="55">
        <v>555711</v>
      </c>
      <c r="R40" s="55">
        <v>562037</v>
      </c>
      <c r="S40" s="55">
        <v>570359</v>
      </c>
      <c r="T40" s="42"/>
      <c r="U40" s="42"/>
      <c r="V40" s="42"/>
      <c r="W40" s="42"/>
    </row>
    <row r="41" spans="1:23" customFormat="1" ht="18" customHeight="1" x14ac:dyDescent="0.2">
      <c r="A41" s="40" t="s">
        <v>28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customFormat="1" ht="18" customHeight="1" x14ac:dyDescent="0.2">
      <c r="A42" s="40" t="s">
        <v>29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ht="16.5" customHeight="1" x14ac:dyDescent="0.2">
      <c r="A43" s="44" t="s">
        <v>33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ht="16.5" customHeight="1" x14ac:dyDescent="0.2">
      <c r="A44" s="44" t="s">
        <v>34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 ht="16.5" customHeight="1" x14ac:dyDescent="0.2">
      <c r="A45" s="45" t="s">
        <v>27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7" spans="1:23" x14ac:dyDescent="0.2">
      <c r="A47" s="1" t="s">
        <v>39</v>
      </c>
    </row>
    <row r="48" spans="1:23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</sheetData>
  <mergeCells count="6">
    <mergeCell ref="V21:W21"/>
    <mergeCell ref="T21:U21"/>
    <mergeCell ref="V2:W2"/>
    <mergeCell ref="T2:U2"/>
    <mergeCell ref="V20:W20"/>
    <mergeCell ref="T20:U20"/>
  </mergeCells>
  <phoneticPr fontId="0" type="noConversion"/>
  <pageMargins left="0.7" right="0.7" top="0.52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Hosp Intent Trends_Age 0-17</vt:lpstr>
      <vt:lpstr>Hosp Mechanism Trends_Age 0-17</vt:lpstr>
      <vt:lpstr>'Hosp Intent Trends_Age 0-17'!Print_Area</vt:lpstr>
      <vt:lpstr>'Hosp Mechanism Trends_Age 0-17'!Print_Area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Mittan</dc:creator>
  <cp:lastModifiedBy>Villamil, Vanessa</cp:lastModifiedBy>
  <cp:lastPrinted>2011-05-19T17:58:16Z</cp:lastPrinted>
  <dcterms:created xsi:type="dcterms:W3CDTF">2001-06-06T12:55:01Z</dcterms:created>
  <dcterms:modified xsi:type="dcterms:W3CDTF">2019-12-16T15:26:48Z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5c0d14a7b5e54f049314ea8f5a2bb57f</vt:lpwstr>
  </property>
</Properties>
</file>