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1600" windowHeight="9735" tabRatio="706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  <sheet name="2007" sheetId="8" r:id="rId8"/>
    <sheet name="2006" sheetId="9" r:id="rId9"/>
    <sheet name="2005" sheetId="10" r:id="rId10"/>
    <sheet name="2004" sheetId="11" r:id="rId11"/>
    <sheet name="2003" sheetId="12" r:id="rId12"/>
    <sheet name="2002" sheetId="13" r:id="rId13"/>
    <sheet name="2001" sheetId="14" r:id="rId14"/>
    <sheet name="2000" sheetId="15" r:id="rId15"/>
  </sheets>
  <definedNames>
    <definedName name="_xlnm.Print_Area" localSheetId="14">'2000'!$A$1:$I$85</definedName>
    <definedName name="_xlnm.Print_Area" localSheetId="13">'2001'!$A$1:$J$86</definedName>
    <definedName name="_xlnm.Print_Area" localSheetId="12">'2002'!$A$1:$I$85</definedName>
    <definedName name="_xlnm.Print_Area" localSheetId="11">'2003'!$A$1:$J$85</definedName>
    <definedName name="_xlnm.Print_Area" localSheetId="10">'2004'!$A$1:$I$85</definedName>
    <definedName name="_xlnm.Print_Area" localSheetId="9">'2005'!$A$1:$I$85</definedName>
    <definedName name="_xlnm.Print_Area" localSheetId="8">'2006'!$A$1:$J$85</definedName>
    <definedName name="_xlnm.Print_Area" localSheetId="7">'2007'!$A$1:$I$85</definedName>
    <definedName name="_xlnm.Print_Area" localSheetId="6">'2008'!$A$1:$I$85</definedName>
    <definedName name="_xlnm.Print_Area" localSheetId="5">'2009'!$A$1:$I$85</definedName>
  </definedNames>
  <calcPr fullCalcOnLoad="1"/>
</workbook>
</file>

<file path=xl/sharedStrings.xml><?xml version="1.0" encoding="utf-8"?>
<sst xmlns="http://schemas.openxmlformats.org/spreadsheetml/2006/main" count="1369" uniqueCount="69">
  <si>
    <t>Cause of Injury</t>
  </si>
  <si>
    <t>All Injury</t>
  </si>
  <si>
    <t xml:space="preserve">Total Unintentional </t>
  </si>
  <si>
    <t>Total Suicides</t>
  </si>
  <si>
    <t>Total Homicides</t>
  </si>
  <si>
    <t>Rate/</t>
  </si>
  <si>
    <t>45-64</t>
  </si>
  <si>
    <t>65-74</t>
  </si>
  <si>
    <t>75+</t>
  </si>
  <si>
    <t>25-44</t>
  </si>
  <si>
    <t>0-17</t>
  </si>
  <si>
    <t>18-24</t>
  </si>
  <si>
    <t>Age Group (yrs)</t>
  </si>
  <si>
    <t xml:space="preserve">       Unintentional</t>
  </si>
  <si>
    <t xml:space="preserve">       Suicide</t>
  </si>
  <si>
    <t xml:space="preserve">       Homicide</t>
  </si>
  <si>
    <t xml:space="preserve">       Undetermined</t>
  </si>
  <si>
    <t xml:space="preserve">            Unintentional</t>
  </si>
  <si>
    <t xml:space="preserve">            Suicide</t>
  </si>
  <si>
    <t xml:space="preserve">            Homicide</t>
  </si>
  <si>
    <t>Machinery (Unintent)</t>
  </si>
  <si>
    <t>Natural/Environmental (Unintent)</t>
  </si>
  <si>
    <t xml:space="preserve">           MV-Occupant </t>
  </si>
  <si>
    <t xml:space="preserve">           MV-Motorcyclist </t>
  </si>
  <si>
    <t xml:space="preserve">           MV-Pedal Cyclist </t>
  </si>
  <si>
    <t xml:space="preserve">           MV-Pedestrian </t>
  </si>
  <si>
    <t>Overexertion (Unintent)</t>
  </si>
  <si>
    <t xml:space="preserve">            Undetermined</t>
  </si>
  <si>
    <t>County Population</t>
  </si>
  <si>
    <t xml:space="preserve">           MV-Other, Unspecified </t>
  </si>
  <si>
    <t xml:space="preserve">Other Transportation (All Intent) </t>
  </si>
  <si>
    <t>Total Undetermined, Other</t>
  </si>
  <si>
    <t>Total *</t>
  </si>
  <si>
    <t>Note:  The rates in Column I based on fewer than 20 deaths are highlighted in red to indicate that these rates are unstable</t>
  </si>
  <si>
    <t>Drowning (All Intent)</t>
  </si>
  <si>
    <t>Cut/Pierce (All Intent)</t>
  </si>
  <si>
    <t>Firearm (All Intent)</t>
  </si>
  <si>
    <t>MV Traffic (All Intent)</t>
  </si>
  <si>
    <t>Struck By/Against (All Intent)</t>
  </si>
  <si>
    <t>Suffocation (All Intent)</t>
  </si>
  <si>
    <t>Other &amp; Unspecified (All Intent)</t>
  </si>
  <si>
    <t>Poisoning (All Intent)</t>
  </si>
  <si>
    <t>Falls (All Intent)</t>
  </si>
  <si>
    <t xml:space="preserve">2006 FATAL INJURY INCIDENCE &amp; RATES, MIAMI-DADE COUNTY RESIDENTS </t>
  </si>
  <si>
    <t xml:space="preserve">2005 FATAL INJURY INCIDENCE &amp; RATES, MIAMI-DADE COUNTY RESIDENTS </t>
  </si>
  <si>
    <t xml:space="preserve">2004 FATAL INJURY INCIDENCE &amp; RATES, MIAMI-DADE COUNTY RESIDENTS </t>
  </si>
  <si>
    <t xml:space="preserve">2003 FATAL INJURY INCIDENCE &amp; RATES, MIAMI-DADE COUNTY RESIDENTS </t>
  </si>
  <si>
    <t xml:space="preserve">2002 FATAL INJURY INCIDENCE &amp; RATES, MIAMI-DADE COUNTY RESIDENTS </t>
  </si>
  <si>
    <t xml:space="preserve">2001 FATAL INJURY INCIDENCE &amp; RATES, MIAMI-DADE COUNTY RESIDENTS </t>
  </si>
  <si>
    <t xml:space="preserve">2000 FATAL INJURY INCIDENCE &amp; RATES, MIAMI-DADE COUNTY RESIDENTS </t>
  </si>
  <si>
    <t xml:space="preserve">2007 FATAL INJURY INCIDENCE &amp; RATES, MIAMI-DADE COUNTY RESIDENTS </t>
  </si>
  <si>
    <t xml:space="preserve">2008 FATAL INJURY INCIDENCE &amp; RATES, MIAMI-DADE COUNTY RESIDENTS </t>
  </si>
  <si>
    <t xml:space="preserve">2009 FATAL INJURY INCIDENCE &amp; RATES, MIAMI-DADE COUNTY RESIDENTS </t>
  </si>
  <si>
    <t>Source: Death certificate records, Office of Vital Statistics, FL Dept of Health</t>
  </si>
  <si>
    <t>Pedal Cyclist, Non-MV (Unintent)</t>
  </si>
  <si>
    <t>Pedestrian, Non-MV (Unintent)</t>
  </si>
  <si>
    <t>Fire/Flames (All Intent)</t>
  </si>
  <si>
    <t>Hot Object/Substance (All Intent)</t>
  </si>
  <si>
    <t xml:space="preserve">      All Other Poisonings (All Intent)</t>
  </si>
  <si>
    <t xml:space="preserve">      Drugs, Medicinals (All Intent)</t>
  </si>
  <si>
    <t>Unk</t>
  </si>
  <si>
    <t>Total</t>
  </si>
  <si>
    <t xml:space="preserve">       Other</t>
  </si>
  <si>
    <t xml:space="preserve">2010 FATAL INJURY INCIDENCE &amp; RATES, MIAMI-DADE COUNTY RESIDENTS </t>
  </si>
  <si>
    <t xml:space="preserve">2011 FATAL INJURY INCIDENCE &amp; RATES, MIAMI-DADE COUNTY RESIDENTS </t>
  </si>
  <si>
    <t xml:space="preserve">2012 FATAL INJURY INCIDENCE &amp; RATES, MIAMI-DADE COUNTY RESIDENTS </t>
  </si>
  <si>
    <t xml:space="preserve">2013 FATAL INJURY INCIDENCE &amp; RATES, MIAMI-DADE COUNTY RESIDENTS </t>
  </si>
  <si>
    <t xml:space="preserve">       Other/Undetermined</t>
  </si>
  <si>
    <t xml:space="preserve">2014 FATAL INJURY INCIDENCE &amp; RATES, MIAMI-DADE COUNTY RESIDENTS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</si>
</sst>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[Red][&lt;20]#,##0;[Black]#,##0"/>
    <numFmt numFmtId="167" formatCode="[Red][&lt;20]#,##0.0;[Black]#,##0.0"/>
    <numFmt numFmtId="168" formatCode="#,##0.0"/>
    <numFmt numFmtId="169" formatCode="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3">
    <font>
      <sz val="11"/>
      <name val="Tms Rmn"/>
      <family val="1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sz val="16"/>
      <color indexed="12"/>
      <name val="Arial"/>
      <family val="2"/>
    </font>
    <font>
      <sz val="12"/>
      <color indexed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3"/>
      <name val="Tms Rmn"/>
      <family val="1"/>
    </font>
    <font>
      <b/>
      <sz val="13"/>
      <name val="Tms Rmn"/>
      <family val="1"/>
    </font>
    <font>
      <sz val="13"/>
      <name val="Arial"/>
      <family val="2"/>
    </font>
    <font>
      <b/>
      <sz val="13"/>
      <color indexed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8"/>
      <name val="Tms Rmn"/>
      <family val="1"/>
    </font>
    <font>
      <u val="single"/>
      <sz val="7.7"/>
      <color indexed="12"/>
      <name val="Tms Rmn"/>
      <family val="1"/>
    </font>
    <font>
      <u val="single"/>
      <sz val="7.7"/>
      <color indexed="36"/>
      <name val="Tms Rmn"/>
      <family val="1"/>
    </font>
    <font>
      <sz val="8"/>
      <color indexed="62"/>
      <name val="Tahoma"/>
      <family val="2"/>
    </font>
    <font>
      <sz val="11"/>
      <color indexed="6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lightDown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/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>
        <color indexed="22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22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2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1" applyNumberFormat="0" applyAlignment="0" applyProtection="0"/>
    <xf numFmtId="0" fontId="48" fillId="29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31" borderId="1" applyNumberFormat="0" applyAlignment="0" applyProtection="0"/>
    <xf numFmtId="0" fontId="55" fillId="0" borderId="6" applyNumberFormat="0" applyFill="0" applyAlignment="0" applyProtection="0"/>
    <xf numFmtId="0" fontId="56" fillId="32" borderId="0" applyNumberFormat="0" applyBorder="0" applyAlignment="0" applyProtection="0"/>
    <xf numFmtId="0" fontId="0" fillId="33" borderId="7" applyNumberFormat="0" applyFont="0" applyAlignment="0" applyProtection="0"/>
    <xf numFmtId="0" fontId="57" fillId="28" borderId="8" applyNumberFormat="0" applyAlignment="0" applyProtection="0"/>
    <xf numFmtId="9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87"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5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1" fontId="5" fillId="0" borderId="0" xfId="0" applyNumberFormat="1" applyFont="1" applyFill="1" applyAlignment="1" applyProtection="1">
      <alignment/>
      <protection locked="0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 vertic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2" fontId="5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3" fontId="5" fillId="0" borderId="12" xfId="0" applyNumberFormat="1" applyFont="1" applyFill="1" applyBorder="1" applyAlignment="1" applyProtection="1">
      <alignment horizontal="right"/>
      <protection locked="0"/>
    </xf>
    <xf numFmtId="3" fontId="5" fillId="0" borderId="13" xfId="0" applyNumberFormat="1" applyFont="1" applyFill="1" applyBorder="1" applyAlignment="1" applyProtection="1">
      <alignment horizontal="right"/>
      <protection locked="0"/>
    </xf>
    <xf numFmtId="0" fontId="5" fillId="0" borderId="14" xfId="0" applyFont="1" applyFill="1" applyBorder="1" applyAlignment="1">
      <alignment/>
    </xf>
    <xf numFmtId="3" fontId="5" fillId="0" borderId="15" xfId="0" applyNumberFormat="1" applyFont="1" applyFill="1" applyBorder="1" applyAlignment="1" applyProtection="1">
      <alignment horizontal="right"/>
      <protection locked="0"/>
    </xf>
    <xf numFmtId="3" fontId="5" fillId="0" borderId="16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0" fontId="5" fillId="0" borderId="19" xfId="0" applyFont="1" applyFill="1" applyBorder="1" applyAlignment="1">
      <alignment/>
    </xf>
    <xf numFmtId="0" fontId="12" fillId="0" borderId="0" xfId="0" applyFont="1" applyFill="1" applyAlignment="1">
      <alignment/>
    </xf>
    <xf numFmtId="3" fontId="6" fillId="0" borderId="20" xfId="0" applyNumberFormat="1" applyFont="1" applyFill="1" applyBorder="1" applyAlignment="1" applyProtection="1">
      <alignment horizontal="right"/>
      <protection locked="0"/>
    </xf>
    <xf numFmtId="3" fontId="5" fillId="0" borderId="21" xfId="0" applyNumberFormat="1" applyFont="1" applyFill="1" applyBorder="1" applyAlignment="1" applyProtection="1">
      <alignment horizontal="right"/>
      <protection locked="0"/>
    </xf>
    <xf numFmtId="3" fontId="5" fillId="0" borderId="22" xfId="0" applyNumberFormat="1" applyFont="1" applyFill="1" applyBorder="1" applyAlignment="1" applyProtection="1">
      <alignment horizontal="right"/>
      <protection locked="0"/>
    </xf>
    <xf numFmtId="3" fontId="6" fillId="0" borderId="23" xfId="0" applyNumberFormat="1" applyFont="1" applyFill="1" applyBorder="1" applyAlignment="1" applyProtection="1">
      <alignment horizontal="right"/>
      <protection locked="0"/>
    </xf>
    <xf numFmtId="3" fontId="5" fillId="0" borderId="24" xfId="0" applyNumberFormat="1" applyFont="1" applyFill="1" applyBorder="1" applyAlignment="1" applyProtection="1">
      <alignment horizontal="right"/>
      <protection locked="0"/>
    </xf>
    <xf numFmtId="3" fontId="5" fillId="0" borderId="25" xfId="0" applyNumberFormat="1" applyFont="1" applyFill="1" applyBorder="1" applyAlignment="1" applyProtection="1">
      <alignment horizontal="right"/>
      <protection locked="0"/>
    </xf>
    <xf numFmtId="0" fontId="5" fillId="0" borderId="26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4" fillId="34" borderId="0" xfId="0" applyFont="1" applyFill="1" applyAlignment="1">
      <alignment/>
    </xf>
    <xf numFmtId="0" fontId="14" fillId="34" borderId="0" xfId="0" applyFont="1" applyFill="1" applyBorder="1" applyAlignment="1">
      <alignment/>
    </xf>
    <xf numFmtId="2" fontId="14" fillId="0" borderId="0" xfId="0" applyNumberFormat="1" applyFont="1" applyFill="1" applyAlignment="1">
      <alignment/>
    </xf>
    <xf numFmtId="3" fontId="5" fillId="0" borderId="27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 applyProtection="1">
      <alignment horizontal="right"/>
      <protection locked="0"/>
    </xf>
    <xf numFmtId="3" fontId="5" fillId="0" borderId="29" xfId="0" applyNumberFormat="1" applyFont="1" applyFill="1" applyBorder="1" applyAlignment="1" applyProtection="1">
      <alignment horizontal="right"/>
      <protection locked="0"/>
    </xf>
    <xf numFmtId="3" fontId="5" fillId="0" borderId="30" xfId="0" applyNumberFormat="1" applyFont="1" applyFill="1" applyBorder="1" applyAlignment="1" applyProtection="1">
      <alignment horizontal="right"/>
      <protection locked="0"/>
    </xf>
    <xf numFmtId="3" fontId="5" fillId="0" borderId="31" xfId="0" applyNumberFormat="1" applyFont="1" applyFill="1" applyBorder="1" applyAlignment="1" applyProtection="1">
      <alignment horizontal="right"/>
      <protection locked="0"/>
    </xf>
    <xf numFmtId="3" fontId="5" fillId="0" borderId="19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 applyProtection="1">
      <alignment horizontal="right"/>
      <protection locked="0"/>
    </xf>
    <xf numFmtId="3" fontId="5" fillId="0" borderId="33" xfId="0" applyNumberFormat="1" applyFont="1" applyFill="1" applyBorder="1" applyAlignment="1" applyProtection="1">
      <alignment horizontal="right"/>
      <protection locked="0"/>
    </xf>
    <xf numFmtId="3" fontId="5" fillId="0" borderId="34" xfId="0" applyNumberFormat="1" applyFont="1" applyFill="1" applyBorder="1" applyAlignment="1" applyProtection="1">
      <alignment horizontal="right"/>
      <protection locked="0"/>
    </xf>
    <xf numFmtId="3" fontId="5" fillId="0" borderId="35" xfId="0" applyNumberFormat="1" applyFont="1" applyFill="1" applyBorder="1" applyAlignment="1" applyProtection="1">
      <alignment horizontal="right"/>
      <protection locked="0"/>
    </xf>
    <xf numFmtId="3" fontId="5" fillId="0" borderId="26" xfId="0" applyNumberFormat="1" applyFont="1" applyFill="1" applyBorder="1" applyAlignment="1">
      <alignment horizontal="right"/>
    </xf>
    <xf numFmtId="3" fontId="5" fillId="0" borderId="36" xfId="0" applyNumberFormat="1" applyFont="1" applyFill="1" applyBorder="1" applyAlignment="1" applyProtection="1">
      <alignment horizontal="right"/>
      <protection locked="0"/>
    </xf>
    <xf numFmtId="3" fontId="5" fillId="0" borderId="37" xfId="0" applyNumberFormat="1" applyFont="1" applyFill="1" applyBorder="1" applyAlignment="1" applyProtection="1">
      <alignment horizontal="right"/>
      <protection locked="0"/>
    </xf>
    <xf numFmtId="3" fontId="5" fillId="0" borderId="38" xfId="0" applyNumberFormat="1" applyFont="1" applyFill="1" applyBorder="1" applyAlignment="1" applyProtection="1">
      <alignment horizontal="right"/>
      <protection locked="0"/>
    </xf>
    <xf numFmtId="3" fontId="5" fillId="0" borderId="39" xfId="0" applyNumberFormat="1" applyFont="1" applyFill="1" applyBorder="1" applyAlignment="1" applyProtection="1">
      <alignment horizontal="right"/>
      <protection locked="0"/>
    </xf>
    <xf numFmtId="3" fontId="5" fillId="0" borderId="40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 applyProtection="1">
      <alignment horizontal="right"/>
      <protection/>
    </xf>
    <xf numFmtId="3" fontId="5" fillId="0" borderId="12" xfId="0" applyNumberFormat="1" applyFont="1" applyFill="1" applyBorder="1" applyAlignment="1" applyProtection="1">
      <alignment horizontal="right"/>
      <protection/>
    </xf>
    <xf numFmtId="3" fontId="5" fillId="0" borderId="21" xfId="0" applyNumberFormat="1" applyFont="1" applyFill="1" applyBorder="1" applyAlignment="1" applyProtection="1">
      <alignment horizontal="right"/>
      <protection/>
    </xf>
    <xf numFmtId="3" fontId="5" fillId="0" borderId="13" xfId="0" applyNumberFormat="1" applyFont="1" applyFill="1" applyBorder="1" applyAlignment="1" applyProtection="1">
      <alignment horizontal="right"/>
      <protection/>
    </xf>
    <xf numFmtId="0" fontId="5" fillId="0" borderId="27" xfId="0" applyFont="1" applyFill="1" applyBorder="1" applyAlignment="1">
      <alignment horizontal="left"/>
    </xf>
    <xf numFmtId="0" fontId="15" fillId="35" borderId="41" xfId="0" applyFont="1" applyFill="1" applyBorder="1" applyAlignment="1">
      <alignment horizontal="left" vertical="center"/>
    </xf>
    <xf numFmtId="0" fontId="16" fillId="35" borderId="41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49" fontId="16" fillId="35" borderId="25" xfId="0" applyNumberFormat="1" applyFont="1" applyFill="1" applyBorder="1" applyAlignment="1">
      <alignment horizontal="right"/>
    </xf>
    <xf numFmtId="49" fontId="16" fillId="35" borderId="22" xfId="0" applyNumberFormat="1" applyFont="1" applyFill="1" applyBorder="1" applyAlignment="1">
      <alignment horizontal="right"/>
    </xf>
    <xf numFmtId="49" fontId="16" fillId="35" borderId="42" xfId="0" applyNumberFormat="1" applyFont="1" applyFill="1" applyBorder="1" applyAlignment="1">
      <alignment horizontal="right"/>
    </xf>
    <xf numFmtId="0" fontId="16" fillId="35" borderId="14" xfId="0" applyFont="1" applyFill="1" applyBorder="1" applyAlignment="1">
      <alignment horizontal="center"/>
    </xf>
    <xf numFmtId="0" fontId="16" fillId="0" borderId="43" xfId="0" applyFont="1" applyFill="1" applyBorder="1" applyAlignment="1">
      <alignment/>
    </xf>
    <xf numFmtId="3" fontId="16" fillId="0" borderId="44" xfId="0" applyNumberFormat="1" applyFont="1" applyFill="1" applyBorder="1" applyAlignment="1" applyProtection="1">
      <alignment horizontal="right"/>
      <protection/>
    </xf>
    <xf numFmtId="3" fontId="16" fillId="0" borderId="45" xfId="0" applyNumberFormat="1" applyFont="1" applyFill="1" applyBorder="1" applyAlignment="1" applyProtection="1">
      <alignment horizontal="right"/>
      <protection/>
    </xf>
    <xf numFmtId="3" fontId="16" fillId="0" borderId="46" xfId="0" applyNumberFormat="1" applyFont="1" applyFill="1" applyBorder="1" applyAlignment="1" applyProtection="1">
      <alignment horizontal="right"/>
      <protection/>
    </xf>
    <xf numFmtId="3" fontId="16" fillId="0" borderId="47" xfId="0" applyNumberFormat="1" applyFont="1" applyFill="1" applyBorder="1" applyAlignment="1" applyProtection="1">
      <alignment horizontal="right"/>
      <protection/>
    </xf>
    <xf numFmtId="3" fontId="16" fillId="0" borderId="43" xfId="0" applyNumberFormat="1" applyFont="1" applyFill="1" applyBorder="1" applyAlignment="1">
      <alignment horizontal="right"/>
    </xf>
    <xf numFmtId="0" fontId="16" fillId="0" borderId="48" xfId="0" applyFont="1" applyFill="1" applyBorder="1" applyAlignment="1">
      <alignment/>
    </xf>
    <xf numFmtId="3" fontId="16" fillId="0" borderId="23" xfId="0" applyNumberFormat="1" applyFont="1" applyFill="1" applyBorder="1" applyAlignment="1" applyProtection="1">
      <alignment horizontal="right"/>
      <protection locked="0"/>
    </xf>
    <xf numFmtId="3" fontId="16" fillId="0" borderId="17" xfId="0" applyNumberFormat="1" applyFont="1" applyFill="1" applyBorder="1" applyAlignment="1" applyProtection="1">
      <alignment horizontal="right"/>
      <protection locked="0"/>
    </xf>
    <xf numFmtId="3" fontId="16" fillId="0" borderId="20" xfId="0" applyNumberFormat="1" applyFont="1" applyFill="1" applyBorder="1" applyAlignment="1" applyProtection="1">
      <alignment horizontal="right"/>
      <protection locked="0"/>
    </xf>
    <xf numFmtId="3" fontId="16" fillId="0" borderId="18" xfId="0" applyNumberFormat="1" applyFont="1" applyFill="1" applyBorder="1" applyAlignment="1" applyProtection="1">
      <alignment horizontal="right"/>
      <protection locked="0"/>
    </xf>
    <xf numFmtId="3" fontId="16" fillId="0" borderId="48" xfId="0" applyNumberFormat="1" applyFont="1" applyFill="1" applyBorder="1" applyAlignment="1">
      <alignment horizontal="right"/>
    </xf>
    <xf numFmtId="3" fontId="16" fillId="0" borderId="23" xfId="0" applyNumberFormat="1" applyFont="1" applyFill="1" applyBorder="1" applyAlignment="1" applyProtection="1">
      <alignment horizontal="right"/>
      <protection/>
    </xf>
    <xf numFmtId="3" fontId="16" fillId="0" borderId="17" xfId="0" applyNumberFormat="1" applyFont="1" applyFill="1" applyBorder="1" applyAlignment="1" applyProtection="1">
      <alignment horizontal="right"/>
      <protection/>
    </xf>
    <xf numFmtId="3" fontId="16" fillId="0" borderId="20" xfId="0" applyNumberFormat="1" applyFont="1" applyFill="1" applyBorder="1" applyAlignment="1" applyProtection="1">
      <alignment horizontal="right"/>
      <protection/>
    </xf>
    <xf numFmtId="3" fontId="16" fillId="0" borderId="18" xfId="0" applyNumberFormat="1" applyFont="1" applyFill="1" applyBorder="1" applyAlignment="1" applyProtection="1">
      <alignment horizontal="right"/>
      <protection/>
    </xf>
    <xf numFmtId="3" fontId="19" fillId="0" borderId="0" xfId="0" applyNumberFormat="1" applyFont="1" applyFill="1" applyAlignment="1">
      <alignment/>
    </xf>
    <xf numFmtId="0" fontId="16" fillId="0" borderId="27" xfId="0" applyFont="1" applyFill="1" applyBorder="1" applyAlignment="1">
      <alignment horizontal="left"/>
    </xf>
    <xf numFmtId="3" fontId="16" fillId="0" borderId="24" xfId="0" applyNumberFormat="1" applyFont="1" applyFill="1" applyBorder="1" applyAlignment="1" applyProtection="1">
      <alignment horizontal="right"/>
      <protection/>
    </xf>
    <xf numFmtId="3" fontId="16" fillId="0" borderId="12" xfId="0" applyNumberFormat="1" applyFont="1" applyFill="1" applyBorder="1" applyAlignment="1" applyProtection="1">
      <alignment horizontal="right"/>
      <protection/>
    </xf>
    <xf numFmtId="3" fontId="16" fillId="0" borderId="21" xfId="0" applyNumberFormat="1" applyFont="1" applyFill="1" applyBorder="1" applyAlignment="1" applyProtection="1">
      <alignment horizontal="right"/>
      <protection/>
    </xf>
    <xf numFmtId="3" fontId="16" fillId="0" borderId="13" xfId="0" applyNumberFormat="1" applyFont="1" applyFill="1" applyBorder="1" applyAlignment="1" applyProtection="1">
      <alignment horizontal="right"/>
      <protection/>
    </xf>
    <xf numFmtId="3" fontId="16" fillId="0" borderId="27" xfId="0" applyNumberFormat="1" applyFont="1" applyFill="1" applyBorder="1" applyAlignment="1">
      <alignment horizontal="right"/>
    </xf>
    <xf numFmtId="0" fontId="16" fillId="0" borderId="49" xfId="0" applyFont="1" applyFill="1" applyBorder="1" applyAlignment="1">
      <alignment/>
    </xf>
    <xf numFmtId="3" fontId="16" fillId="0" borderId="50" xfId="0" applyNumberFormat="1" applyFont="1" applyFill="1" applyBorder="1" applyAlignment="1" applyProtection="1">
      <alignment horizontal="right"/>
      <protection/>
    </xf>
    <xf numFmtId="3" fontId="16" fillId="0" borderId="51" xfId="0" applyNumberFormat="1" applyFont="1" applyFill="1" applyBorder="1" applyAlignment="1" applyProtection="1">
      <alignment horizontal="right"/>
      <protection/>
    </xf>
    <xf numFmtId="3" fontId="16" fillId="0" borderId="52" xfId="0" applyNumberFormat="1" applyFont="1" applyFill="1" applyBorder="1" applyAlignment="1" applyProtection="1">
      <alignment horizontal="right"/>
      <protection/>
    </xf>
    <xf numFmtId="3" fontId="16" fillId="0" borderId="53" xfId="0" applyNumberFormat="1" applyFont="1" applyFill="1" applyBorder="1" applyAlignment="1" applyProtection="1">
      <alignment horizontal="right"/>
      <protection/>
    </xf>
    <xf numFmtId="3" fontId="16" fillId="0" borderId="49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16" fillId="0" borderId="48" xfId="0" applyFont="1" applyFill="1" applyBorder="1" applyAlignment="1">
      <alignment horizontal="left"/>
    </xf>
    <xf numFmtId="0" fontId="16" fillId="0" borderId="54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165" fontId="16" fillId="0" borderId="55" xfId="0" applyNumberFormat="1" applyFont="1" applyFill="1" applyBorder="1" applyAlignment="1">
      <alignment horizontal="right"/>
    </xf>
    <xf numFmtId="165" fontId="5" fillId="0" borderId="56" xfId="0" applyNumberFormat="1" applyFont="1" applyFill="1" applyBorder="1" applyAlignment="1">
      <alignment horizontal="right"/>
    </xf>
    <xf numFmtId="165" fontId="5" fillId="0" borderId="57" xfId="0" applyNumberFormat="1" applyFont="1" applyFill="1" applyBorder="1" applyAlignment="1">
      <alignment horizontal="right"/>
    </xf>
    <xf numFmtId="165" fontId="5" fillId="0" borderId="42" xfId="0" applyNumberFormat="1" applyFont="1" applyFill="1" applyBorder="1" applyAlignment="1">
      <alignment horizontal="right"/>
    </xf>
    <xf numFmtId="165" fontId="5" fillId="0" borderId="58" xfId="0" applyNumberFormat="1" applyFont="1" applyFill="1" applyBorder="1" applyAlignment="1">
      <alignment horizontal="right"/>
    </xf>
    <xf numFmtId="165" fontId="5" fillId="0" borderId="59" xfId="0" applyNumberFormat="1" applyFont="1" applyFill="1" applyBorder="1" applyAlignment="1">
      <alignment horizontal="right"/>
    </xf>
    <xf numFmtId="165" fontId="20" fillId="0" borderId="60" xfId="0" applyNumberFormat="1" applyFont="1" applyFill="1" applyBorder="1" applyAlignment="1">
      <alignment horizontal="right"/>
    </xf>
    <xf numFmtId="165" fontId="20" fillId="0" borderId="55" xfId="0" applyNumberFormat="1" applyFont="1" applyFill="1" applyBorder="1" applyAlignment="1">
      <alignment horizontal="right"/>
    </xf>
    <xf numFmtId="3" fontId="16" fillId="35" borderId="42" xfId="0" applyNumberFormat="1" applyFont="1" applyFill="1" applyBorder="1" applyAlignment="1">
      <alignment horizontal="center" vertical="top"/>
    </xf>
    <xf numFmtId="165" fontId="5" fillId="0" borderId="60" xfId="0" applyNumberFormat="1" applyFont="1" applyFill="1" applyBorder="1" applyAlignment="1">
      <alignment horizontal="right"/>
    </xf>
    <xf numFmtId="165" fontId="16" fillId="0" borderId="61" xfId="0" applyNumberFormat="1" applyFont="1" applyFill="1" applyBorder="1" applyAlignment="1">
      <alignment horizontal="right"/>
    </xf>
    <xf numFmtId="165" fontId="16" fillId="0" borderId="57" xfId="0" applyNumberFormat="1" applyFont="1" applyFill="1" applyBorder="1" applyAlignment="1">
      <alignment horizontal="right"/>
    </xf>
    <xf numFmtId="165" fontId="16" fillId="0" borderId="60" xfId="0" applyNumberFormat="1" applyFont="1" applyFill="1" applyBorder="1" applyAlignment="1">
      <alignment horizontal="right"/>
    </xf>
    <xf numFmtId="0" fontId="16" fillId="35" borderId="11" xfId="0" applyFont="1" applyFill="1" applyBorder="1" applyAlignment="1">
      <alignment horizontal="center"/>
    </xf>
    <xf numFmtId="165" fontId="7" fillId="0" borderId="57" xfId="0" applyNumberFormat="1" applyFont="1" applyFill="1" applyBorder="1" applyAlignment="1">
      <alignment horizontal="right"/>
    </xf>
    <xf numFmtId="3" fontId="6" fillId="0" borderId="27" xfId="0" applyNumberFormat="1" applyFont="1" applyFill="1" applyBorder="1" applyAlignment="1">
      <alignment horizontal="right"/>
    </xf>
    <xf numFmtId="165" fontId="6" fillId="0" borderId="57" xfId="0" applyNumberFormat="1" applyFont="1" applyFill="1" applyBorder="1" applyAlignment="1">
      <alignment horizontal="right"/>
    </xf>
    <xf numFmtId="165" fontId="22" fillId="0" borderId="57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 applyProtection="1">
      <alignment horizontal="right"/>
      <protection locked="0"/>
    </xf>
    <xf numFmtId="3" fontId="6" fillId="0" borderId="24" xfId="0" applyNumberFormat="1" applyFont="1" applyFill="1" applyBorder="1" applyAlignment="1" applyProtection="1">
      <alignment horizontal="right"/>
      <protection/>
    </xf>
    <xf numFmtId="3" fontId="6" fillId="0" borderId="12" xfId="0" applyNumberFormat="1" applyFont="1" applyFill="1" applyBorder="1" applyAlignment="1" applyProtection="1">
      <alignment horizontal="right"/>
      <protection/>
    </xf>
    <xf numFmtId="3" fontId="6" fillId="0" borderId="21" xfId="0" applyNumberFormat="1" applyFont="1" applyFill="1" applyBorder="1" applyAlignment="1" applyProtection="1">
      <alignment horizontal="right"/>
      <protection/>
    </xf>
    <xf numFmtId="3" fontId="6" fillId="0" borderId="13" xfId="0" applyNumberFormat="1" applyFont="1" applyFill="1" applyBorder="1" applyAlignment="1" applyProtection="1">
      <alignment horizontal="right"/>
      <protection/>
    </xf>
    <xf numFmtId="165" fontId="7" fillId="0" borderId="59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left"/>
    </xf>
    <xf numFmtId="165" fontId="20" fillId="0" borderId="57" xfId="0" applyNumberFormat="1" applyFont="1" applyFill="1" applyBorder="1" applyAlignment="1">
      <alignment horizontal="right"/>
    </xf>
    <xf numFmtId="165" fontId="7" fillId="0" borderId="58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0" fontId="16" fillId="0" borderId="62" xfId="0" applyFont="1" applyFill="1" applyBorder="1" applyAlignment="1">
      <alignment/>
    </xf>
    <xf numFmtId="165" fontId="16" fillId="0" borderId="63" xfId="0" applyNumberFormat="1" applyFont="1" applyFill="1" applyBorder="1" applyAlignment="1">
      <alignment horizontal="right"/>
    </xf>
    <xf numFmtId="3" fontId="16" fillId="0" borderId="64" xfId="0" applyNumberFormat="1" applyFont="1" applyFill="1" applyBorder="1" applyAlignment="1" applyProtection="1">
      <alignment horizontal="right"/>
      <protection/>
    </xf>
    <xf numFmtId="3" fontId="16" fillId="0" borderId="65" xfId="0" applyNumberFormat="1" applyFont="1" applyFill="1" applyBorder="1" applyAlignment="1" applyProtection="1">
      <alignment horizontal="right"/>
      <protection/>
    </xf>
    <xf numFmtId="3" fontId="16" fillId="0" borderId="66" xfId="0" applyNumberFormat="1" applyFont="1" applyFill="1" applyBorder="1" applyAlignment="1" applyProtection="1">
      <alignment horizontal="right"/>
      <protection/>
    </xf>
    <xf numFmtId="3" fontId="16" fillId="0" borderId="62" xfId="0" applyNumberFormat="1" applyFont="1" applyFill="1" applyBorder="1" applyAlignment="1" applyProtection="1">
      <alignment horizontal="right"/>
      <protection/>
    </xf>
    <xf numFmtId="3" fontId="5" fillId="0" borderId="29" xfId="0" applyNumberFormat="1" applyFont="1" applyFill="1" applyBorder="1" applyAlignment="1">
      <alignment horizontal="right"/>
    </xf>
    <xf numFmtId="3" fontId="6" fillId="0" borderId="48" xfId="0" applyNumberFormat="1" applyFont="1" applyFill="1" applyBorder="1" applyAlignment="1">
      <alignment horizontal="right"/>
    </xf>
    <xf numFmtId="0" fontId="16" fillId="0" borderId="19" xfId="0" applyFont="1" applyFill="1" applyBorder="1" applyAlignment="1">
      <alignment/>
    </xf>
    <xf numFmtId="3" fontId="6" fillId="0" borderId="28" xfId="0" applyNumberFormat="1" applyFont="1" applyFill="1" applyBorder="1" applyAlignment="1" applyProtection="1">
      <alignment horizontal="right"/>
      <protection locked="0"/>
    </xf>
    <xf numFmtId="3" fontId="6" fillId="0" borderId="29" xfId="0" applyNumberFormat="1" applyFont="1" applyFill="1" applyBorder="1" applyAlignment="1" applyProtection="1">
      <alignment horizontal="right"/>
      <protection locked="0"/>
    </xf>
    <xf numFmtId="3" fontId="6" fillId="0" borderId="30" xfId="0" applyNumberFormat="1" applyFont="1" applyFill="1" applyBorder="1" applyAlignment="1" applyProtection="1">
      <alignment horizontal="right"/>
      <protection locked="0"/>
    </xf>
    <xf numFmtId="3" fontId="6" fillId="0" borderId="31" xfId="0" applyNumberFormat="1" applyFont="1" applyFill="1" applyBorder="1" applyAlignment="1" applyProtection="1">
      <alignment horizontal="right"/>
      <protection locked="0"/>
    </xf>
    <xf numFmtId="3" fontId="6" fillId="0" borderId="19" xfId="0" applyNumberFormat="1" applyFont="1" applyFill="1" applyBorder="1" applyAlignment="1">
      <alignment horizontal="right"/>
    </xf>
    <xf numFmtId="165" fontId="6" fillId="0" borderId="56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 applyProtection="1">
      <alignment horizontal="right"/>
      <protection locked="0"/>
    </xf>
    <xf numFmtId="0" fontId="16" fillId="35" borderId="11" xfId="0" applyFont="1" applyFill="1" applyBorder="1" applyAlignment="1">
      <alignment horizontal="right"/>
    </xf>
    <xf numFmtId="3" fontId="16" fillId="35" borderId="42" xfId="0" applyNumberFormat="1" applyFont="1" applyFill="1" applyBorder="1" applyAlignment="1">
      <alignment horizontal="right" vertical="top"/>
    </xf>
    <xf numFmtId="165" fontId="7" fillId="0" borderId="42" xfId="0" applyNumberFormat="1" applyFont="1" applyFill="1" applyBorder="1" applyAlignment="1">
      <alignment horizontal="right"/>
    </xf>
    <xf numFmtId="0" fontId="21" fillId="36" borderId="0" xfId="0" applyFont="1" applyFill="1" applyAlignment="1">
      <alignment/>
    </xf>
    <xf numFmtId="165" fontId="5" fillId="36" borderId="0" xfId="0" applyNumberFormat="1" applyFont="1" applyFill="1" applyAlignment="1">
      <alignment/>
    </xf>
    <xf numFmtId="3" fontId="14" fillId="36" borderId="0" xfId="0" applyNumberFormat="1" applyFont="1" applyFill="1" applyAlignment="1">
      <alignment/>
    </xf>
    <xf numFmtId="1" fontId="5" fillId="36" borderId="0" xfId="0" applyNumberFormat="1" applyFont="1" applyFill="1" applyAlignment="1" applyProtection="1">
      <alignment/>
      <protection locked="0"/>
    </xf>
    <xf numFmtId="3" fontId="5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0" fontId="10" fillId="36" borderId="0" xfId="0" applyFont="1" applyFill="1" applyAlignment="1">
      <alignment horizontal="left"/>
    </xf>
    <xf numFmtId="0" fontId="9" fillId="36" borderId="0" xfId="0" applyFont="1" applyFill="1" applyAlignment="1">
      <alignment/>
    </xf>
    <xf numFmtId="3" fontId="6" fillId="0" borderId="44" xfId="0" applyNumberFormat="1" applyFont="1" applyFill="1" applyBorder="1" applyAlignment="1" applyProtection="1">
      <alignment horizontal="right"/>
      <protection/>
    </xf>
    <xf numFmtId="3" fontId="6" fillId="0" borderId="45" xfId="0" applyNumberFormat="1" applyFont="1" applyFill="1" applyBorder="1" applyAlignment="1" applyProtection="1">
      <alignment horizontal="right"/>
      <protection/>
    </xf>
    <xf numFmtId="3" fontId="6" fillId="0" borderId="46" xfId="0" applyNumberFormat="1" applyFont="1" applyFill="1" applyBorder="1" applyAlignment="1" applyProtection="1">
      <alignment horizontal="right"/>
      <protection/>
    </xf>
    <xf numFmtId="3" fontId="6" fillId="0" borderId="47" xfId="0" applyNumberFormat="1" applyFont="1" applyFill="1" applyBorder="1" applyAlignment="1" applyProtection="1">
      <alignment horizontal="right"/>
      <protection/>
    </xf>
    <xf numFmtId="3" fontId="6" fillId="0" borderId="43" xfId="0" applyNumberFormat="1" applyFont="1" applyFill="1" applyBorder="1" applyAlignment="1">
      <alignment horizontal="right"/>
    </xf>
    <xf numFmtId="165" fontId="6" fillId="0" borderId="55" xfId="0" applyNumberFormat="1" applyFont="1" applyFill="1" applyBorder="1" applyAlignment="1">
      <alignment horizontal="right"/>
    </xf>
    <xf numFmtId="165" fontId="22" fillId="0" borderId="55" xfId="0" applyNumberFormat="1" applyFont="1" applyFill="1" applyBorder="1" applyAlignment="1">
      <alignment horizontal="right"/>
    </xf>
    <xf numFmtId="165" fontId="22" fillId="0" borderId="60" xfId="0" applyNumberFormat="1" applyFont="1" applyFill="1" applyBorder="1" applyAlignment="1">
      <alignment horizontal="right"/>
    </xf>
    <xf numFmtId="3" fontId="6" fillId="0" borderId="23" xfId="0" applyNumberFormat="1" applyFont="1" applyFill="1" applyBorder="1" applyAlignment="1" applyProtection="1">
      <alignment horizontal="right"/>
      <protection/>
    </xf>
    <xf numFmtId="3" fontId="6" fillId="0" borderId="17" xfId="0" applyNumberFormat="1" applyFont="1" applyFill="1" applyBorder="1" applyAlignment="1" applyProtection="1">
      <alignment horizontal="right"/>
      <protection/>
    </xf>
    <xf numFmtId="3" fontId="6" fillId="0" borderId="20" xfId="0" applyNumberFormat="1" applyFont="1" applyFill="1" applyBorder="1" applyAlignment="1" applyProtection="1">
      <alignment horizontal="right"/>
      <protection/>
    </xf>
    <xf numFmtId="3" fontId="6" fillId="0" borderId="18" xfId="0" applyNumberFormat="1" applyFont="1" applyFill="1" applyBorder="1" applyAlignment="1" applyProtection="1">
      <alignment horizontal="right"/>
      <protection/>
    </xf>
    <xf numFmtId="3" fontId="6" fillId="0" borderId="64" xfId="0" applyNumberFormat="1" applyFont="1" applyFill="1" applyBorder="1" applyAlignment="1" applyProtection="1">
      <alignment horizontal="right"/>
      <protection/>
    </xf>
    <xf numFmtId="3" fontId="6" fillId="0" borderId="65" xfId="0" applyNumberFormat="1" applyFont="1" applyFill="1" applyBorder="1" applyAlignment="1" applyProtection="1">
      <alignment horizontal="right"/>
      <protection/>
    </xf>
    <xf numFmtId="3" fontId="6" fillId="0" borderId="66" xfId="0" applyNumberFormat="1" applyFont="1" applyFill="1" applyBorder="1" applyAlignment="1" applyProtection="1">
      <alignment horizontal="right"/>
      <protection/>
    </xf>
    <xf numFmtId="3" fontId="6" fillId="0" borderId="62" xfId="0" applyNumberFormat="1" applyFont="1" applyFill="1" applyBorder="1" applyAlignment="1" applyProtection="1">
      <alignment horizontal="right"/>
      <protection/>
    </xf>
    <xf numFmtId="165" fontId="6" fillId="0" borderId="63" xfId="0" applyNumberFormat="1" applyFont="1" applyFill="1" applyBorder="1" applyAlignment="1">
      <alignment horizontal="right"/>
    </xf>
    <xf numFmtId="3" fontId="6" fillId="0" borderId="50" xfId="0" applyNumberFormat="1" applyFont="1" applyFill="1" applyBorder="1" applyAlignment="1" applyProtection="1">
      <alignment horizontal="right"/>
      <protection/>
    </xf>
    <xf numFmtId="3" fontId="6" fillId="0" borderId="51" xfId="0" applyNumberFormat="1" applyFont="1" applyFill="1" applyBorder="1" applyAlignment="1" applyProtection="1">
      <alignment horizontal="right"/>
      <protection/>
    </xf>
    <xf numFmtId="3" fontId="6" fillId="0" borderId="52" xfId="0" applyNumberFormat="1" applyFont="1" applyFill="1" applyBorder="1" applyAlignment="1" applyProtection="1">
      <alignment horizontal="right"/>
      <protection/>
    </xf>
    <xf numFmtId="3" fontId="6" fillId="0" borderId="53" xfId="0" applyNumberFormat="1" applyFont="1" applyFill="1" applyBorder="1" applyAlignment="1" applyProtection="1">
      <alignment horizontal="right"/>
      <protection/>
    </xf>
    <xf numFmtId="3" fontId="6" fillId="0" borderId="49" xfId="0" applyNumberFormat="1" applyFont="1" applyFill="1" applyBorder="1" applyAlignment="1">
      <alignment horizontal="right"/>
    </xf>
    <xf numFmtId="165" fontId="6" fillId="0" borderId="61" xfId="0" applyNumberFormat="1" applyFont="1" applyFill="1" applyBorder="1" applyAlignment="1">
      <alignment horizontal="right"/>
    </xf>
    <xf numFmtId="165" fontId="6" fillId="0" borderId="60" xfId="0" applyNumberFormat="1" applyFont="1" applyFill="1" applyBorder="1" applyAlignment="1">
      <alignment horizontal="right"/>
    </xf>
    <xf numFmtId="165" fontId="22" fillId="0" borderId="56" xfId="0" applyNumberFormat="1" applyFont="1" applyFill="1" applyBorder="1" applyAlignment="1">
      <alignment horizontal="right"/>
    </xf>
    <xf numFmtId="165" fontId="7" fillId="0" borderId="56" xfId="0" applyNumberFormat="1" applyFont="1" applyFill="1" applyBorder="1" applyAlignment="1">
      <alignment horizontal="right"/>
    </xf>
    <xf numFmtId="0" fontId="16" fillId="35" borderId="14" xfId="0" applyFont="1" applyFill="1" applyBorder="1" applyAlignment="1">
      <alignment horizontal="right"/>
    </xf>
    <xf numFmtId="0" fontId="16" fillId="35" borderId="41" xfId="0" applyFont="1" applyFill="1" applyBorder="1" applyAlignment="1">
      <alignment horizontal="right" vertical="center"/>
    </xf>
    <xf numFmtId="49" fontId="16" fillId="35" borderId="67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 applyProtection="1">
      <alignment/>
      <protection locked="0"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/>
    </xf>
    <xf numFmtId="3" fontId="5" fillId="0" borderId="43" xfId="0" applyNumberFormat="1" applyFont="1" applyFill="1" applyBorder="1" applyAlignment="1">
      <alignment horizontal="right"/>
    </xf>
    <xf numFmtId="3" fontId="26" fillId="0" borderId="0" xfId="0" applyNumberFormat="1" applyFont="1" applyFill="1" applyAlignment="1">
      <alignment horizontal="right"/>
    </xf>
    <xf numFmtId="3" fontId="27" fillId="0" borderId="0" xfId="0" applyNumberFormat="1" applyFont="1" applyFill="1" applyAlignment="1">
      <alignment horizontal="right"/>
    </xf>
    <xf numFmtId="3" fontId="26" fillId="0" borderId="0" xfId="0" applyNumberFormat="1" applyFont="1" applyFill="1" applyAlignment="1">
      <alignment/>
    </xf>
    <xf numFmtId="165" fontId="61" fillId="0" borderId="57" xfId="0" applyNumberFormat="1" applyFont="1" applyFill="1" applyBorder="1" applyAlignment="1">
      <alignment horizontal="right"/>
    </xf>
    <xf numFmtId="165" fontId="61" fillId="0" borderId="42" xfId="0" applyNumberFormat="1" applyFont="1" applyFill="1" applyBorder="1" applyAlignment="1">
      <alignment horizontal="right"/>
    </xf>
    <xf numFmtId="165" fontId="62" fillId="0" borderId="55" xfId="0" applyNumberFormat="1" applyFont="1" applyFill="1" applyBorder="1" applyAlignment="1">
      <alignment horizontal="right"/>
    </xf>
    <xf numFmtId="165" fontId="62" fillId="0" borderId="60" xfId="0" applyNumberFormat="1" applyFont="1" applyFill="1" applyBorder="1" applyAlignment="1">
      <alignment horizontal="right"/>
    </xf>
    <xf numFmtId="165" fontId="61" fillId="0" borderId="59" xfId="0" applyNumberFormat="1" applyFont="1" applyFill="1" applyBorder="1" applyAlignment="1">
      <alignment horizontal="right"/>
    </xf>
    <xf numFmtId="165" fontId="62" fillId="0" borderId="57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6" fillId="0" borderId="44" xfId="0" applyNumberFormat="1" applyFont="1" applyFill="1" applyBorder="1" applyAlignment="1" applyProtection="1">
      <alignment horizontal="center"/>
      <protection/>
    </xf>
    <xf numFmtId="3" fontId="6" fillId="0" borderId="45" xfId="0" applyNumberFormat="1" applyFont="1" applyFill="1" applyBorder="1" applyAlignment="1" applyProtection="1">
      <alignment horizontal="center"/>
      <protection/>
    </xf>
    <xf numFmtId="3" fontId="6" fillId="0" borderId="46" xfId="0" applyNumberFormat="1" applyFont="1" applyFill="1" applyBorder="1" applyAlignment="1" applyProtection="1">
      <alignment horizontal="center"/>
      <protection/>
    </xf>
    <xf numFmtId="3" fontId="6" fillId="0" borderId="47" xfId="0" applyNumberFormat="1" applyFont="1" applyFill="1" applyBorder="1" applyAlignment="1" applyProtection="1">
      <alignment horizontal="center"/>
      <protection/>
    </xf>
    <xf numFmtId="3" fontId="5" fillId="0" borderId="24" xfId="0" applyNumberFormat="1" applyFont="1" applyFill="1" applyBorder="1" applyAlignment="1" applyProtection="1">
      <alignment horizontal="center"/>
      <protection locked="0"/>
    </xf>
    <xf numFmtId="3" fontId="5" fillId="0" borderId="12" xfId="0" applyNumberFormat="1" applyFont="1" applyFill="1" applyBorder="1" applyAlignment="1" applyProtection="1">
      <alignment horizontal="center"/>
      <protection locked="0"/>
    </xf>
    <xf numFmtId="3" fontId="5" fillId="0" borderId="21" xfId="0" applyNumberFormat="1" applyFont="1" applyFill="1" applyBorder="1" applyAlignment="1" applyProtection="1">
      <alignment horizontal="center"/>
      <protection locked="0"/>
    </xf>
    <xf numFmtId="3" fontId="5" fillId="0" borderId="13" xfId="0" applyNumberFormat="1" applyFont="1" applyFill="1" applyBorder="1" applyAlignment="1" applyProtection="1">
      <alignment horizontal="center"/>
      <protection locked="0"/>
    </xf>
    <xf numFmtId="3" fontId="5" fillId="0" borderId="28" xfId="0" applyNumberFormat="1" applyFont="1" applyFill="1" applyBorder="1" applyAlignment="1" applyProtection="1">
      <alignment horizontal="center"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5" fillId="0" borderId="30" xfId="0" applyNumberFormat="1" applyFont="1" applyFill="1" applyBorder="1" applyAlignment="1" applyProtection="1">
      <alignment horizontal="center"/>
      <protection locked="0"/>
    </xf>
    <xf numFmtId="3" fontId="5" fillId="0" borderId="31" xfId="0" applyNumberFormat="1" applyFont="1" applyFill="1" applyBorder="1" applyAlignment="1" applyProtection="1">
      <alignment horizontal="center"/>
      <protection locked="0"/>
    </xf>
    <xf numFmtId="3" fontId="5" fillId="0" borderId="25" xfId="0" applyNumberFormat="1" applyFont="1" applyFill="1" applyBorder="1" applyAlignment="1" applyProtection="1">
      <alignment horizontal="center"/>
      <protection locked="0"/>
    </xf>
    <xf numFmtId="3" fontId="5" fillId="0" borderId="15" xfId="0" applyNumberFormat="1" applyFont="1" applyFill="1" applyBorder="1" applyAlignment="1" applyProtection="1">
      <alignment horizontal="center"/>
      <protection locked="0"/>
    </xf>
    <xf numFmtId="3" fontId="5" fillId="0" borderId="22" xfId="0" applyNumberFormat="1" applyFont="1" applyFill="1" applyBorder="1" applyAlignment="1" applyProtection="1">
      <alignment horizontal="center"/>
      <protection locked="0"/>
    </xf>
    <xf numFmtId="3" fontId="5" fillId="0" borderId="16" xfId="0" applyNumberFormat="1" applyFont="1" applyFill="1" applyBorder="1" applyAlignment="1" applyProtection="1">
      <alignment horizontal="center"/>
      <protection locked="0"/>
    </xf>
    <xf numFmtId="3" fontId="5" fillId="0" borderId="32" xfId="0" applyNumberFormat="1" applyFont="1" applyFill="1" applyBorder="1" applyAlignment="1" applyProtection="1">
      <alignment horizontal="center"/>
      <protection locked="0"/>
    </xf>
    <xf numFmtId="3" fontId="5" fillId="0" borderId="33" xfId="0" applyNumberFormat="1" applyFont="1" applyFill="1" applyBorder="1" applyAlignment="1" applyProtection="1">
      <alignment horizontal="center"/>
      <protection locked="0"/>
    </xf>
    <xf numFmtId="3" fontId="5" fillId="0" borderId="34" xfId="0" applyNumberFormat="1" applyFont="1" applyFill="1" applyBorder="1" applyAlignment="1" applyProtection="1">
      <alignment horizontal="center"/>
      <protection locked="0"/>
    </xf>
    <xf numFmtId="3" fontId="5" fillId="0" borderId="35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5" fillId="0" borderId="36" xfId="0" applyNumberFormat="1" applyFont="1" applyFill="1" applyBorder="1" applyAlignment="1" applyProtection="1">
      <alignment horizontal="center"/>
      <protection locked="0"/>
    </xf>
    <xf numFmtId="3" fontId="5" fillId="0" borderId="37" xfId="0" applyNumberFormat="1" applyFont="1" applyFill="1" applyBorder="1" applyAlignment="1" applyProtection="1">
      <alignment horizontal="center"/>
      <protection locked="0"/>
    </xf>
    <xf numFmtId="3" fontId="5" fillId="0" borderId="38" xfId="0" applyNumberFormat="1" applyFont="1" applyFill="1" applyBorder="1" applyAlignment="1" applyProtection="1">
      <alignment horizontal="center"/>
      <protection locked="0"/>
    </xf>
    <xf numFmtId="3" fontId="5" fillId="0" borderId="39" xfId="0" applyNumberFormat="1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5" fillId="0" borderId="19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12" xfId="0" applyNumberFormat="1" applyFont="1" applyFill="1" applyBorder="1" applyAlignment="1" applyProtection="1">
      <alignment horizontal="center"/>
      <protection/>
    </xf>
    <xf numFmtId="3" fontId="5" fillId="0" borderId="21" xfId="0" applyNumberFormat="1" applyFont="1" applyFill="1" applyBorder="1" applyAlignment="1" applyProtection="1">
      <alignment horizontal="center"/>
      <protection/>
    </xf>
    <xf numFmtId="3" fontId="5" fillId="0" borderId="13" xfId="0" applyNumberFormat="1" applyFont="1" applyFill="1" applyBorder="1" applyAlignment="1" applyProtection="1">
      <alignment horizontal="center"/>
      <protection/>
    </xf>
    <xf numFmtId="3" fontId="5" fillId="0" borderId="26" xfId="0" applyNumberFormat="1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center"/>
      <protection/>
    </xf>
    <xf numFmtId="3" fontId="6" fillId="0" borderId="17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Fill="1" applyBorder="1" applyAlignment="1" applyProtection="1">
      <alignment horizontal="center"/>
      <protection/>
    </xf>
    <xf numFmtId="3" fontId="6" fillId="0" borderId="18" xfId="0" applyNumberFormat="1" applyFont="1" applyFill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/>
    </xf>
    <xf numFmtId="3" fontId="6" fillId="0" borderId="64" xfId="0" applyNumberFormat="1" applyFont="1" applyFill="1" applyBorder="1" applyAlignment="1" applyProtection="1">
      <alignment horizontal="center"/>
      <protection/>
    </xf>
    <xf numFmtId="3" fontId="6" fillId="0" borderId="50" xfId="0" applyNumberFormat="1" applyFont="1" applyFill="1" applyBorder="1" applyAlignment="1" applyProtection="1">
      <alignment horizontal="center"/>
      <protection/>
    </xf>
    <xf numFmtId="3" fontId="6" fillId="0" borderId="43" xfId="0" applyNumberFormat="1" applyFont="1" applyFill="1" applyBorder="1" applyAlignment="1">
      <alignment horizontal="center"/>
    </xf>
    <xf numFmtId="165" fontId="6" fillId="0" borderId="55" xfId="0" applyNumberFormat="1" applyFont="1" applyFill="1" applyBorder="1" applyAlignment="1">
      <alignment horizontal="center"/>
    </xf>
    <xf numFmtId="3" fontId="5" fillId="0" borderId="43" xfId="0" applyNumberFormat="1" applyFont="1" applyFill="1" applyBorder="1" applyAlignment="1">
      <alignment horizontal="center"/>
    </xf>
    <xf numFmtId="165" fontId="61" fillId="0" borderId="57" xfId="0" applyNumberFormat="1" applyFont="1" applyFill="1" applyBorder="1" applyAlignment="1">
      <alignment horizontal="center"/>
    </xf>
    <xf numFmtId="165" fontId="5" fillId="0" borderId="56" xfId="0" applyNumberFormat="1" applyFont="1" applyFill="1" applyBorder="1" applyAlignment="1">
      <alignment horizontal="center"/>
    </xf>
    <xf numFmtId="165" fontId="5" fillId="0" borderId="57" xfId="0" applyNumberFormat="1" applyFont="1" applyFill="1" applyBorder="1" applyAlignment="1">
      <alignment horizontal="center"/>
    </xf>
    <xf numFmtId="165" fontId="61" fillId="0" borderId="42" xfId="0" applyNumberFormat="1" applyFont="1" applyFill="1" applyBorder="1" applyAlignment="1">
      <alignment horizontal="center"/>
    </xf>
    <xf numFmtId="165" fontId="5" fillId="0" borderId="58" xfId="0" applyNumberFormat="1" applyFont="1" applyFill="1" applyBorder="1" applyAlignment="1">
      <alignment horizontal="center"/>
    </xf>
    <xf numFmtId="165" fontId="62" fillId="0" borderId="55" xfId="0" applyNumberFormat="1" applyFont="1" applyFill="1" applyBorder="1" applyAlignment="1">
      <alignment horizontal="center"/>
    </xf>
    <xf numFmtId="165" fontId="5" fillId="0" borderId="59" xfId="0" applyNumberFormat="1" applyFont="1" applyFill="1" applyBorder="1" applyAlignment="1">
      <alignment horizontal="center"/>
    </xf>
    <xf numFmtId="165" fontId="62" fillId="0" borderId="60" xfId="0" applyNumberFormat="1" applyFont="1" applyFill="1" applyBorder="1" applyAlignment="1">
      <alignment horizontal="center"/>
    </xf>
    <xf numFmtId="165" fontId="61" fillId="0" borderId="59" xfId="0" applyNumberFormat="1" applyFont="1" applyFill="1" applyBorder="1" applyAlignment="1">
      <alignment horizontal="center"/>
    </xf>
    <xf numFmtId="165" fontId="5" fillId="0" borderId="60" xfId="0" applyNumberFormat="1" applyFont="1" applyFill="1" applyBorder="1" applyAlignment="1">
      <alignment horizontal="center"/>
    </xf>
    <xf numFmtId="165" fontId="6" fillId="0" borderId="63" xfId="0" applyNumberFormat="1" applyFont="1" applyFill="1" applyBorder="1" applyAlignment="1">
      <alignment horizontal="center"/>
    </xf>
    <xf numFmtId="165" fontId="6" fillId="0" borderId="57" xfId="0" applyNumberFormat="1" applyFont="1" applyFill="1" applyBorder="1" applyAlignment="1">
      <alignment horizontal="center"/>
    </xf>
    <xf numFmtId="165" fontId="6" fillId="0" borderId="61" xfId="0" applyNumberFormat="1" applyFont="1" applyFill="1" applyBorder="1" applyAlignment="1">
      <alignment horizontal="center"/>
    </xf>
    <xf numFmtId="165" fontId="62" fillId="0" borderId="57" xfId="0" applyNumberFormat="1" applyFont="1" applyFill="1" applyBorder="1" applyAlignment="1">
      <alignment horizontal="center"/>
    </xf>
    <xf numFmtId="165" fontId="6" fillId="0" borderId="60" xfId="0" applyNumberFormat="1" applyFont="1" applyFill="1" applyBorder="1" applyAlignment="1">
      <alignment horizontal="center"/>
    </xf>
    <xf numFmtId="0" fontId="16" fillId="35" borderId="68" xfId="0" applyFont="1" applyFill="1" applyBorder="1" applyAlignment="1">
      <alignment vertical="center"/>
    </xf>
    <xf numFmtId="0" fontId="17" fillId="35" borderId="69" xfId="0" applyFont="1" applyFill="1" applyBorder="1" applyAlignment="1">
      <alignment vertical="center"/>
    </xf>
    <xf numFmtId="0" fontId="16" fillId="35" borderId="43" xfId="0" applyFont="1" applyFill="1" applyBorder="1" applyAlignment="1">
      <alignment horizontal="center" vertical="center"/>
    </xf>
    <xf numFmtId="0" fontId="18" fillId="35" borderId="45" xfId="0" applyFont="1" applyFill="1" applyBorder="1" applyAlignment="1">
      <alignment horizontal="center" vertical="center"/>
    </xf>
    <xf numFmtId="0" fontId="18" fillId="35" borderId="47" xfId="0" applyFont="1" applyFill="1" applyBorder="1" applyAlignment="1">
      <alignment horizontal="center" vertical="center"/>
    </xf>
    <xf numFmtId="3" fontId="21" fillId="36" borderId="1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165" fontId="5" fillId="0" borderId="42" xfId="0" applyNumberFormat="1" applyFont="1" applyFill="1" applyBorder="1" applyAlignment="1">
      <alignment horizontal="center"/>
    </xf>
    <xf numFmtId="165" fontId="62" fillId="0" borderId="56" xfId="0" applyNumberFormat="1" applyFont="1" applyFill="1" applyBorder="1" applyAlignment="1">
      <alignment horizontal="center"/>
    </xf>
    <xf numFmtId="165" fontId="61" fillId="0" borderId="56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2458700" y="838200"/>
          <a:ext cx="0" cy="381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2468225" y="838200"/>
          <a:ext cx="0" cy="381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1419225</xdr:colOff>
      <xdr:row>3</xdr:row>
      <xdr:rowOff>0</xdr:rowOff>
    </xdr:from>
    <xdr:to>
      <xdr:col>10</xdr:col>
      <xdr:colOff>66675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3877925" y="838200"/>
          <a:ext cx="95250" cy="381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="70" zoomScaleNormal="70" zoomScalePageLayoutView="0" workbookViewId="0" topLeftCell="A1">
      <selection activeCell="I68" sqref="I68"/>
    </sheetView>
  </sheetViews>
  <sheetFormatPr defaultColWidth="8.796875" defaultRowHeight="14.25"/>
  <cols>
    <col min="1" max="1" width="58.19921875" style="0" customWidth="1"/>
    <col min="2" max="2" width="7" style="0" bestFit="1" customWidth="1"/>
    <col min="3" max="3" width="9.19921875" style="0" bestFit="1" customWidth="1"/>
    <col min="4" max="6" width="8.5" style="0" bestFit="1" customWidth="1"/>
    <col min="7" max="7" width="6.19921875" style="0" bestFit="1" customWidth="1"/>
    <col min="8" max="8" width="10" style="0" bestFit="1" customWidth="1"/>
    <col min="9" max="9" width="12.296875" style="0" bestFit="1" customWidth="1"/>
  </cols>
  <sheetData>
    <row r="1" spans="1:9" ht="20.25">
      <c r="A1" s="67" t="s">
        <v>68</v>
      </c>
      <c r="B1" s="19"/>
      <c r="C1" s="20"/>
      <c r="D1" s="38"/>
      <c r="E1" s="19"/>
      <c r="F1" s="20"/>
      <c r="G1" s="20"/>
      <c r="H1" s="20"/>
      <c r="I1" s="21"/>
    </row>
    <row r="2" spans="1:9" ht="16.5">
      <c r="A2" s="277" t="s">
        <v>0</v>
      </c>
      <c r="B2" s="279" t="s">
        <v>12</v>
      </c>
      <c r="C2" s="280"/>
      <c r="D2" s="280"/>
      <c r="E2" s="280"/>
      <c r="F2" s="280"/>
      <c r="G2" s="281"/>
      <c r="H2" s="68"/>
      <c r="I2" s="155" t="s">
        <v>5</v>
      </c>
    </row>
    <row r="3" spans="1:9" ht="16.5">
      <c r="A3" s="278"/>
      <c r="B3" s="71" t="s">
        <v>10</v>
      </c>
      <c r="C3" s="72" t="s">
        <v>11</v>
      </c>
      <c r="D3" s="72" t="s">
        <v>9</v>
      </c>
      <c r="E3" s="72" t="s">
        <v>6</v>
      </c>
      <c r="F3" s="72" t="s">
        <v>7</v>
      </c>
      <c r="G3" s="73" t="s">
        <v>8</v>
      </c>
      <c r="H3" s="74" t="s">
        <v>32</v>
      </c>
      <c r="I3" s="156">
        <v>100000</v>
      </c>
    </row>
    <row r="4" spans="1:9" ht="16.5">
      <c r="A4" s="75" t="s">
        <v>35</v>
      </c>
      <c r="B4" s="213">
        <f aca="true" t="shared" si="0" ref="B4:G4">SUM(B5:B8)</f>
        <v>0</v>
      </c>
      <c r="C4" s="214">
        <f t="shared" si="0"/>
        <v>1</v>
      </c>
      <c r="D4" s="215">
        <f t="shared" si="0"/>
        <v>11</v>
      </c>
      <c r="E4" s="214">
        <f t="shared" si="0"/>
        <v>7</v>
      </c>
      <c r="F4" s="215">
        <f t="shared" si="0"/>
        <v>4</v>
      </c>
      <c r="G4" s="216">
        <f t="shared" si="0"/>
        <v>3</v>
      </c>
      <c r="H4" s="259">
        <f>SUM(B4:G4)</f>
        <v>26</v>
      </c>
      <c r="I4" s="260">
        <f aca="true" t="shared" si="1" ref="I4:I67">H4/B$77*100000</f>
        <v>0.9941079983635452</v>
      </c>
    </row>
    <row r="5" spans="1:9" ht="15">
      <c r="A5" s="108" t="s">
        <v>13</v>
      </c>
      <c r="B5" s="217">
        <v>0</v>
      </c>
      <c r="C5" s="218">
        <v>0</v>
      </c>
      <c r="D5" s="219">
        <v>0</v>
      </c>
      <c r="E5" s="218">
        <v>0</v>
      </c>
      <c r="F5" s="219">
        <v>0</v>
      </c>
      <c r="G5" s="220">
        <v>0</v>
      </c>
      <c r="H5" s="261">
        <f aca="true" t="shared" si="2" ref="H5:H68">SUM(B5:G5)</f>
        <v>0</v>
      </c>
      <c r="I5" s="262">
        <f t="shared" si="1"/>
        <v>0</v>
      </c>
    </row>
    <row r="6" spans="1:9" ht="15">
      <c r="A6" s="108" t="s">
        <v>14</v>
      </c>
      <c r="B6" s="217">
        <v>0</v>
      </c>
      <c r="C6" s="218">
        <v>1</v>
      </c>
      <c r="D6" s="219">
        <v>5</v>
      </c>
      <c r="E6" s="218">
        <v>4</v>
      </c>
      <c r="F6" s="219">
        <v>0</v>
      </c>
      <c r="G6" s="220">
        <v>2</v>
      </c>
      <c r="H6" s="261">
        <f t="shared" si="2"/>
        <v>12</v>
      </c>
      <c r="I6" s="262">
        <f t="shared" si="1"/>
        <v>0.4588190761677901</v>
      </c>
    </row>
    <row r="7" spans="1:9" ht="15">
      <c r="A7" s="108" t="s">
        <v>15</v>
      </c>
      <c r="B7" s="217">
        <v>0</v>
      </c>
      <c r="C7" s="218">
        <v>0</v>
      </c>
      <c r="D7" s="219">
        <v>6</v>
      </c>
      <c r="E7" s="218">
        <v>3</v>
      </c>
      <c r="F7" s="219">
        <v>4</v>
      </c>
      <c r="G7" s="220">
        <v>1</v>
      </c>
      <c r="H7" s="261">
        <f t="shared" si="2"/>
        <v>14</v>
      </c>
      <c r="I7" s="262">
        <f t="shared" si="1"/>
        <v>0.5352889221957552</v>
      </c>
    </row>
    <row r="8" spans="1:9" ht="15">
      <c r="A8" s="29" t="s">
        <v>16</v>
      </c>
      <c r="B8" s="221">
        <v>0</v>
      </c>
      <c r="C8" s="222">
        <v>0</v>
      </c>
      <c r="D8" s="223">
        <v>0</v>
      </c>
      <c r="E8" s="222">
        <v>0</v>
      </c>
      <c r="F8" s="223">
        <v>0</v>
      </c>
      <c r="G8" s="224">
        <v>0</v>
      </c>
      <c r="H8" s="261">
        <f t="shared" si="2"/>
        <v>0</v>
      </c>
      <c r="I8" s="263">
        <f t="shared" si="1"/>
        <v>0</v>
      </c>
    </row>
    <row r="9" spans="1:9" ht="16.5">
      <c r="A9" s="75" t="s">
        <v>34</v>
      </c>
      <c r="B9" s="213">
        <f aca="true" t="shared" si="3" ref="B9:G9">SUM(B10:B13)</f>
        <v>4</v>
      </c>
      <c r="C9" s="214">
        <f t="shared" si="3"/>
        <v>9</v>
      </c>
      <c r="D9" s="215">
        <f t="shared" si="3"/>
        <v>12</v>
      </c>
      <c r="E9" s="214">
        <f t="shared" si="3"/>
        <v>9</v>
      </c>
      <c r="F9" s="215">
        <f t="shared" si="3"/>
        <v>6</v>
      </c>
      <c r="G9" s="216">
        <f t="shared" si="3"/>
        <v>5</v>
      </c>
      <c r="H9" s="259">
        <f t="shared" si="2"/>
        <v>45</v>
      </c>
      <c r="I9" s="260">
        <f t="shared" si="1"/>
        <v>1.7205715356292128</v>
      </c>
    </row>
    <row r="10" spans="1:9" ht="15">
      <c r="A10" s="108" t="s">
        <v>13</v>
      </c>
      <c r="B10" s="217">
        <v>4</v>
      </c>
      <c r="C10" s="218">
        <v>8</v>
      </c>
      <c r="D10" s="219">
        <v>10</v>
      </c>
      <c r="E10" s="218">
        <v>9</v>
      </c>
      <c r="F10" s="219">
        <v>5</v>
      </c>
      <c r="G10" s="220">
        <v>4</v>
      </c>
      <c r="H10" s="261">
        <f t="shared" si="2"/>
        <v>40</v>
      </c>
      <c r="I10" s="264">
        <f t="shared" si="1"/>
        <v>1.5293969205593003</v>
      </c>
    </row>
    <row r="11" spans="1:9" ht="15">
      <c r="A11" s="108" t="s">
        <v>14</v>
      </c>
      <c r="B11" s="217">
        <v>0</v>
      </c>
      <c r="C11" s="218">
        <v>1</v>
      </c>
      <c r="D11" s="219">
        <v>2</v>
      </c>
      <c r="E11" s="218">
        <v>0</v>
      </c>
      <c r="F11" s="219">
        <v>1</v>
      </c>
      <c r="G11" s="220">
        <v>1</v>
      </c>
      <c r="H11" s="261">
        <f t="shared" si="2"/>
        <v>5</v>
      </c>
      <c r="I11" s="262">
        <f t="shared" si="1"/>
        <v>0.19117461506991254</v>
      </c>
    </row>
    <row r="12" spans="1:9" ht="15">
      <c r="A12" s="108" t="s">
        <v>15</v>
      </c>
      <c r="B12" s="217">
        <v>0</v>
      </c>
      <c r="C12" s="218">
        <v>0</v>
      </c>
      <c r="D12" s="219">
        <v>0</v>
      </c>
      <c r="E12" s="218">
        <v>0</v>
      </c>
      <c r="F12" s="219">
        <v>0</v>
      </c>
      <c r="G12" s="220">
        <v>0</v>
      </c>
      <c r="H12" s="261">
        <f t="shared" si="2"/>
        <v>0</v>
      </c>
      <c r="I12" s="264">
        <f t="shared" si="1"/>
        <v>0</v>
      </c>
    </row>
    <row r="13" spans="1:9" ht="15">
      <c r="A13" s="29" t="s">
        <v>16</v>
      </c>
      <c r="B13" s="225">
        <v>0</v>
      </c>
      <c r="C13" s="226">
        <v>0</v>
      </c>
      <c r="D13" s="227">
        <v>0</v>
      </c>
      <c r="E13" s="226">
        <v>0</v>
      </c>
      <c r="F13" s="219">
        <v>0</v>
      </c>
      <c r="G13" s="228">
        <v>0</v>
      </c>
      <c r="H13" s="261">
        <f t="shared" si="2"/>
        <v>0</v>
      </c>
      <c r="I13" s="284">
        <f t="shared" si="1"/>
        <v>0</v>
      </c>
    </row>
    <row r="14" spans="1:9" ht="16.5">
      <c r="A14" s="75" t="s">
        <v>42</v>
      </c>
      <c r="B14" s="213">
        <f aca="true" t="shared" si="4" ref="B14:G14">SUM(B15:B18)</f>
        <v>1</v>
      </c>
      <c r="C14" s="214">
        <f t="shared" si="4"/>
        <v>2</v>
      </c>
      <c r="D14" s="215">
        <f t="shared" si="4"/>
        <v>7</v>
      </c>
      <c r="E14" s="214">
        <f t="shared" si="4"/>
        <v>26</v>
      </c>
      <c r="F14" s="215">
        <f t="shared" si="4"/>
        <v>31</v>
      </c>
      <c r="G14" s="216">
        <f t="shared" si="4"/>
        <v>119</v>
      </c>
      <c r="H14" s="259">
        <f t="shared" si="2"/>
        <v>186</v>
      </c>
      <c r="I14" s="260">
        <f t="shared" si="1"/>
        <v>7.111695680600747</v>
      </c>
    </row>
    <row r="15" spans="1:9" ht="15">
      <c r="A15" s="108" t="s">
        <v>13</v>
      </c>
      <c r="B15" s="217">
        <v>1</v>
      </c>
      <c r="C15" s="218">
        <v>0</v>
      </c>
      <c r="D15" s="219">
        <v>3</v>
      </c>
      <c r="E15" s="218">
        <v>22</v>
      </c>
      <c r="F15" s="219">
        <v>26</v>
      </c>
      <c r="G15" s="220">
        <v>118</v>
      </c>
      <c r="H15" s="261">
        <f t="shared" si="2"/>
        <v>170</v>
      </c>
      <c r="I15" s="264">
        <f t="shared" si="1"/>
        <v>6.499936912377026</v>
      </c>
    </row>
    <row r="16" spans="1:9" ht="15">
      <c r="A16" s="108" t="s">
        <v>14</v>
      </c>
      <c r="B16" s="217">
        <v>0</v>
      </c>
      <c r="C16" s="218">
        <v>2</v>
      </c>
      <c r="D16" s="219">
        <v>4</v>
      </c>
      <c r="E16" s="218">
        <v>4</v>
      </c>
      <c r="F16" s="219">
        <v>5</v>
      </c>
      <c r="G16" s="220">
        <v>1</v>
      </c>
      <c r="H16" s="261">
        <f t="shared" si="2"/>
        <v>16</v>
      </c>
      <c r="I16" s="262">
        <f t="shared" si="1"/>
        <v>0.6117587682237202</v>
      </c>
    </row>
    <row r="17" spans="1:9" ht="15">
      <c r="A17" s="108" t="s">
        <v>15</v>
      </c>
      <c r="B17" s="217">
        <v>0</v>
      </c>
      <c r="C17" s="218">
        <v>0</v>
      </c>
      <c r="D17" s="219">
        <v>0</v>
      </c>
      <c r="E17" s="218">
        <v>0</v>
      </c>
      <c r="F17" s="219">
        <v>0</v>
      </c>
      <c r="G17" s="220">
        <v>0</v>
      </c>
      <c r="H17" s="261">
        <f t="shared" si="2"/>
        <v>0</v>
      </c>
      <c r="I17" s="264">
        <f t="shared" si="1"/>
        <v>0</v>
      </c>
    </row>
    <row r="18" spans="1:9" ht="15">
      <c r="A18" s="29" t="s">
        <v>16</v>
      </c>
      <c r="B18" s="229">
        <v>0</v>
      </c>
      <c r="C18" s="230">
        <v>0</v>
      </c>
      <c r="D18" s="231">
        <v>0</v>
      </c>
      <c r="E18" s="230">
        <v>0</v>
      </c>
      <c r="F18" s="231">
        <v>0</v>
      </c>
      <c r="G18" s="232">
        <v>0</v>
      </c>
      <c r="H18" s="261">
        <f t="shared" si="2"/>
        <v>0</v>
      </c>
      <c r="I18" s="266">
        <f t="shared" si="1"/>
        <v>0</v>
      </c>
    </row>
    <row r="19" spans="1:9" ht="16.5">
      <c r="A19" s="75" t="s">
        <v>56</v>
      </c>
      <c r="B19" s="213">
        <f aca="true" t="shared" si="5" ref="B19:G19">SUM(B20:B23)</f>
        <v>2</v>
      </c>
      <c r="C19" s="214">
        <f t="shared" si="5"/>
        <v>1</v>
      </c>
      <c r="D19" s="215">
        <f t="shared" si="5"/>
        <v>2</v>
      </c>
      <c r="E19" s="214">
        <f t="shared" si="5"/>
        <v>5</v>
      </c>
      <c r="F19" s="215">
        <f t="shared" si="5"/>
        <v>1</v>
      </c>
      <c r="G19" s="216">
        <f t="shared" si="5"/>
        <v>2</v>
      </c>
      <c r="H19" s="259">
        <f t="shared" si="2"/>
        <v>13</v>
      </c>
      <c r="I19" s="267">
        <f t="shared" si="1"/>
        <v>0.4970539991817726</v>
      </c>
    </row>
    <row r="20" spans="1:9" ht="15">
      <c r="A20" s="108" t="s">
        <v>13</v>
      </c>
      <c r="B20" s="217">
        <v>2</v>
      </c>
      <c r="C20" s="218">
        <v>1</v>
      </c>
      <c r="D20" s="219">
        <v>2</v>
      </c>
      <c r="E20" s="218">
        <v>3</v>
      </c>
      <c r="F20" s="219">
        <v>1</v>
      </c>
      <c r="G20" s="220">
        <v>1</v>
      </c>
      <c r="H20" s="261">
        <f t="shared" si="2"/>
        <v>10</v>
      </c>
      <c r="I20" s="262">
        <f t="shared" si="1"/>
        <v>0.3823492301398251</v>
      </c>
    </row>
    <row r="21" spans="1:9" ht="15">
      <c r="A21" s="108" t="s">
        <v>14</v>
      </c>
      <c r="B21" s="217">
        <v>0</v>
      </c>
      <c r="C21" s="218">
        <v>0</v>
      </c>
      <c r="D21" s="219">
        <v>0</v>
      </c>
      <c r="E21" s="218">
        <v>2</v>
      </c>
      <c r="F21" s="219">
        <v>0</v>
      </c>
      <c r="G21" s="220">
        <v>1</v>
      </c>
      <c r="H21" s="261">
        <f t="shared" si="2"/>
        <v>3</v>
      </c>
      <c r="I21" s="262">
        <f t="shared" si="1"/>
        <v>0.11470476904194753</v>
      </c>
    </row>
    <row r="22" spans="1:9" ht="15">
      <c r="A22" s="108" t="s">
        <v>15</v>
      </c>
      <c r="B22" s="217">
        <v>0</v>
      </c>
      <c r="C22" s="218">
        <v>0</v>
      </c>
      <c r="D22" s="219">
        <v>0</v>
      </c>
      <c r="E22" s="218">
        <v>0</v>
      </c>
      <c r="F22" s="219">
        <v>0</v>
      </c>
      <c r="G22" s="220">
        <v>0</v>
      </c>
      <c r="H22" s="261">
        <f t="shared" si="2"/>
        <v>0</v>
      </c>
      <c r="I22" s="264">
        <f t="shared" si="1"/>
        <v>0</v>
      </c>
    </row>
    <row r="23" spans="1:9" ht="15">
      <c r="A23" s="24" t="s">
        <v>16</v>
      </c>
      <c r="B23" s="225">
        <v>0</v>
      </c>
      <c r="C23" s="226">
        <v>0</v>
      </c>
      <c r="D23" s="227">
        <v>0</v>
      </c>
      <c r="E23" s="226">
        <v>0</v>
      </c>
      <c r="F23" s="227">
        <v>0</v>
      </c>
      <c r="G23" s="228">
        <v>0</v>
      </c>
      <c r="H23" s="261">
        <f t="shared" si="2"/>
        <v>0</v>
      </c>
      <c r="I23" s="284">
        <f t="shared" si="1"/>
        <v>0</v>
      </c>
    </row>
    <row r="24" spans="1:9" ht="16.5">
      <c r="A24" s="147" t="s">
        <v>57</v>
      </c>
      <c r="B24" s="233">
        <f aca="true" t="shared" si="6" ref="B24:G24">SUM(B25:B28)</f>
        <v>0</v>
      </c>
      <c r="C24" s="234">
        <f t="shared" si="6"/>
        <v>0</v>
      </c>
      <c r="D24" s="235">
        <f t="shared" si="6"/>
        <v>0</v>
      </c>
      <c r="E24" s="234">
        <f t="shared" si="6"/>
        <v>1</v>
      </c>
      <c r="F24" s="235">
        <f t="shared" si="6"/>
        <v>0</v>
      </c>
      <c r="G24" s="236">
        <f t="shared" si="6"/>
        <v>0</v>
      </c>
      <c r="H24" s="259">
        <f t="shared" si="2"/>
        <v>1</v>
      </c>
      <c r="I24" s="285">
        <f t="shared" si="1"/>
        <v>0.038234923013982514</v>
      </c>
    </row>
    <row r="25" spans="1:9" ht="15">
      <c r="A25" s="108" t="s">
        <v>13</v>
      </c>
      <c r="B25" s="217">
        <v>0</v>
      </c>
      <c r="C25" s="218">
        <v>0</v>
      </c>
      <c r="D25" s="219">
        <v>0</v>
      </c>
      <c r="E25" s="218">
        <v>1</v>
      </c>
      <c r="F25" s="219">
        <v>0</v>
      </c>
      <c r="G25" s="220">
        <v>0</v>
      </c>
      <c r="H25" s="261">
        <f t="shared" si="2"/>
        <v>1</v>
      </c>
      <c r="I25" s="262">
        <f t="shared" si="1"/>
        <v>0.038234923013982514</v>
      </c>
    </row>
    <row r="26" spans="1:9" ht="15">
      <c r="A26" s="108" t="s">
        <v>14</v>
      </c>
      <c r="B26" s="217">
        <v>0</v>
      </c>
      <c r="C26" s="218">
        <v>0</v>
      </c>
      <c r="D26" s="219">
        <v>0</v>
      </c>
      <c r="E26" s="218">
        <v>0</v>
      </c>
      <c r="F26" s="219">
        <v>0</v>
      </c>
      <c r="G26" s="220">
        <v>0</v>
      </c>
      <c r="H26" s="261">
        <f t="shared" si="2"/>
        <v>0</v>
      </c>
      <c r="I26" s="264">
        <f t="shared" si="1"/>
        <v>0</v>
      </c>
    </row>
    <row r="27" spans="1:9" ht="15">
      <c r="A27" s="108" t="s">
        <v>15</v>
      </c>
      <c r="B27" s="217">
        <v>0</v>
      </c>
      <c r="C27" s="218">
        <v>0</v>
      </c>
      <c r="D27" s="219">
        <v>0</v>
      </c>
      <c r="E27" s="218">
        <v>0</v>
      </c>
      <c r="F27" s="219">
        <v>0</v>
      </c>
      <c r="G27" s="220">
        <v>0</v>
      </c>
      <c r="H27" s="261">
        <f t="shared" si="2"/>
        <v>0</v>
      </c>
      <c r="I27" s="264">
        <f t="shared" si="1"/>
        <v>0</v>
      </c>
    </row>
    <row r="28" spans="1:9" ht="15">
      <c r="A28" s="29" t="s">
        <v>16</v>
      </c>
      <c r="B28" s="237">
        <v>0</v>
      </c>
      <c r="C28" s="238">
        <v>0</v>
      </c>
      <c r="D28" s="239">
        <v>0</v>
      </c>
      <c r="E28" s="238">
        <v>0</v>
      </c>
      <c r="F28" s="239">
        <v>0</v>
      </c>
      <c r="G28" s="240">
        <v>0</v>
      </c>
      <c r="H28" s="261">
        <f t="shared" si="2"/>
        <v>0</v>
      </c>
      <c r="I28" s="268">
        <f t="shared" si="1"/>
        <v>0</v>
      </c>
    </row>
    <row r="29" spans="1:9" ht="16.5">
      <c r="A29" s="75" t="s">
        <v>36</v>
      </c>
      <c r="B29" s="213">
        <f aca="true" t="shared" si="7" ref="B29:G29">SUM(B30:B33)</f>
        <v>20</v>
      </c>
      <c r="C29" s="214">
        <f t="shared" si="7"/>
        <v>63</v>
      </c>
      <c r="D29" s="215">
        <f t="shared" si="7"/>
        <v>101</v>
      </c>
      <c r="E29" s="214">
        <f t="shared" si="7"/>
        <v>73</v>
      </c>
      <c r="F29" s="215">
        <f t="shared" si="7"/>
        <v>13</v>
      </c>
      <c r="G29" s="216">
        <f t="shared" si="7"/>
        <v>14</v>
      </c>
      <c r="H29" s="259">
        <f t="shared" si="2"/>
        <v>284</v>
      </c>
      <c r="I29" s="260">
        <f t="shared" si="1"/>
        <v>10.858718135971033</v>
      </c>
    </row>
    <row r="30" spans="1:9" ht="15">
      <c r="A30" s="108" t="s">
        <v>13</v>
      </c>
      <c r="B30" s="217">
        <v>1</v>
      </c>
      <c r="C30" s="218">
        <v>0</v>
      </c>
      <c r="D30" s="219">
        <v>0</v>
      </c>
      <c r="E30" s="218">
        <v>1</v>
      </c>
      <c r="F30" s="219">
        <v>0</v>
      </c>
      <c r="G30" s="220">
        <v>0</v>
      </c>
      <c r="H30" s="261">
        <f t="shared" si="2"/>
        <v>2</v>
      </c>
      <c r="I30" s="262">
        <f t="shared" si="1"/>
        <v>0.07646984602796503</v>
      </c>
    </row>
    <row r="31" spans="1:9" ht="15">
      <c r="A31" s="108" t="s">
        <v>14</v>
      </c>
      <c r="B31" s="217">
        <v>1</v>
      </c>
      <c r="C31" s="218">
        <v>7</v>
      </c>
      <c r="D31" s="219">
        <v>17</v>
      </c>
      <c r="E31" s="218">
        <v>41</v>
      </c>
      <c r="F31" s="219">
        <v>11</v>
      </c>
      <c r="G31" s="220">
        <v>14</v>
      </c>
      <c r="H31" s="261">
        <f t="shared" si="2"/>
        <v>91</v>
      </c>
      <c r="I31" s="264">
        <f t="shared" si="1"/>
        <v>3.4793779942724083</v>
      </c>
    </row>
    <row r="32" spans="1:9" ht="15">
      <c r="A32" s="108" t="s">
        <v>15</v>
      </c>
      <c r="B32" s="217">
        <v>18</v>
      </c>
      <c r="C32" s="218">
        <v>56</v>
      </c>
      <c r="D32" s="219">
        <v>84</v>
      </c>
      <c r="E32" s="218">
        <v>31</v>
      </c>
      <c r="F32" s="219">
        <v>2</v>
      </c>
      <c r="G32" s="220">
        <v>0</v>
      </c>
      <c r="H32" s="261">
        <f t="shared" si="2"/>
        <v>191</v>
      </c>
      <c r="I32" s="264">
        <f t="shared" si="1"/>
        <v>7.302870295670659</v>
      </c>
    </row>
    <row r="33" spans="1:9" ht="15">
      <c r="A33" s="29" t="s">
        <v>67</v>
      </c>
      <c r="B33" s="217">
        <v>0</v>
      </c>
      <c r="C33" s="218">
        <v>0</v>
      </c>
      <c r="D33" s="219">
        <v>0</v>
      </c>
      <c r="E33" s="218">
        <v>0</v>
      </c>
      <c r="F33" s="219">
        <v>0</v>
      </c>
      <c r="G33" s="220">
        <v>0</v>
      </c>
      <c r="H33" s="261">
        <f t="shared" si="2"/>
        <v>0</v>
      </c>
      <c r="I33" s="264">
        <f t="shared" si="1"/>
        <v>0</v>
      </c>
    </row>
    <row r="34" spans="1:9" ht="16.5">
      <c r="A34" s="81" t="s">
        <v>20</v>
      </c>
      <c r="B34" s="241">
        <v>0</v>
      </c>
      <c r="C34" s="242">
        <v>0</v>
      </c>
      <c r="D34" s="243">
        <v>0</v>
      </c>
      <c r="E34" s="242">
        <v>2</v>
      </c>
      <c r="F34" s="243">
        <v>0</v>
      </c>
      <c r="G34" s="244">
        <v>2</v>
      </c>
      <c r="H34" s="259">
        <f t="shared" si="2"/>
        <v>4</v>
      </c>
      <c r="I34" s="269">
        <f t="shared" si="1"/>
        <v>0.15293969205593005</v>
      </c>
    </row>
    <row r="35" spans="1:9" ht="16.5">
      <c r="A35" s="75" t="s">
        <v>37</v>
      </c>
      <c r="B35" s="213">
        <f aca="true" t="shared" si="8" ref="B35:G35">SUM(B36+B42+B43)</f>
        <v>13</v>
      </c>
      <c r="C35" s="214">
        <f t="shared" si="8"/>
        <v>39</v>
      </c>
      <c r="D35" s="215">
        <f t="shared" si="8"/>
        <v>80</v>
      </c>
      <c r="E35" s="214">
        <f t="shared" si="8"/>
        <v>76</v>
      </c>
      <c r="F35" s="215">
        <f t="shared" si="8"/>
        <v>26</v>
      </c>
      <c r="G35" s="216">
        <f t="shared" si="8"/>
        <v>34</v>
      </c>
      <c r="H35" s="259">
        <f t="shared" si="2"/>
        <v>268</v>
      </c>
      <c r="I35" s="260">
        <f t="shared" si="1"/>
        <v>10.246959367747314</v>
      </c>
    </row>
    <row r="36" spans="1:9" ht="15">
      <c r="A36" s="108" t="s">
        <v>13</v>
      </c>
      <c r="B36" s="217">
        <f aca="true" t="shared" si="9" ref="B36:G36">SUM(B37:B41)</f>
        <v>13</v>
      </c>
      <c r="C36" s="218">
        <f t="shared" si="9"/>
        <v>39</v>
      </c>
      <c r="D36" s="219">
        <f t="shared" si="9"/>
        <v>80</v>
      </c>
      <c r="E36" s="218">
        <f t="shared" si="9"/>
        <v>76</v>
      </c>
      <c r="F36" s="219">
        <f t="shared" si="9"/>
        <v>26</v>
      </c>
      <c r="G36" s="220">
        <f t="shared" si="9"/>
        <v>34</v>
      </c>
      <c r="H36" s="261">
        <f t="shared" si="2"/>
        <v>268</v>
      </c>
      <c r="I36" s="264">
        <f t="shared" si="1"/>
        <v>10.246959367747314</v>
      </c>
    </row>
    <row r="37" spans="1:9" ht="15">
      <c r="A37" s="108" t="s">
        <v>22</v>
      </c>
      <c r="B37" s="217">
        <v>4</v>
      </c>
      <c r="C37" s="218">
        <v>12</v>
      </c>
      <c r="D37" s="219">
        <v>34</v>
      </c>
      <c r="E37" s="218">
        <v>31</v>
      </c>
      <c r="F37" s="219">
        <v>10</v>
      </c>
      <c r="G37" s="220">
        <v>11</v>
      </c>
      <c r="H37" s="261">
        <f t="shared" si="2"/>
        <v>102</v>
      </c>
      <c r="I37" s="264">
        <f t="shared" si="1"/>
        <v>3.899962147426216</v>
      </c>
    </row>
    <row r="38" spans="1:9" ht="15">
      <c r="A38" s="108" t="s">
        <v>23</v>
      </c>
      <c r="B38" s="217">
        <v>0</v>
      </c>
      <c r="C38" s="218">
        <v>15</v>
      </c>
      <c r="D38" s="219">
        <v>29</v>
      </c>
      <c r="E38" s="218">
        <v>11</v>
      </c>
      <c r="F38" s="219">
        <v>3</v>
      </c>
      <c r="G38" s="220">
        <v>2</v>
      </c>
      <c r="H38" s="261">
        <f t="shared" si="2"/>
        <v>60</v>
      </c>
      <c r="I38" s="264">
        <f t="shared" si="1"/>
        <v>2.2940953808389506</v>
      </c>
    </row>
    <row r="39" spans="1:9" ht="15">
      <c r="A39" s="108" t="s">
        <v>24</v>
      </c>
      <c r="B39" s="217">
        <v>2</v>
      </c>
      <c r="C39" s="218">
        <v>0</v>
      </c>
      <c r="D39" s="219">
        <v>2</v>
      </c>
      <c r="E39" s="218">
        <v>3</v>
      </c>
      <c r="F39" s="219">
        <v>2</v>
      </c>
      <c r="G39" s="220">
        <v>1</v>
      </c>
      <c r="H39" s="261">
        <f t="shared" si="2"/>
        <v>10</v>
      </c>
      <c r="I39" s="262">
        <f t="shared" si="1"/>
        <v>0.3823492301398251</v>
      </c>
    </row>
    <row r="40" spans="1:9" ht="15">
      <c r="A40" s="108" t="s">
        <v>25</v>
      </c>
      <c r="B40" s="217">
        <v>6</v>
      </c>
      <c r="C40" s="218">
        <v>7</v>
      </c>
      <c r="D40" s="219">
        <v>12</v>
      </c>
      <c r="E40" s="218">
        <v>21</v>
      </c>
      <c r="F40" s="219">
        <v>10</v>
      </c>
      <c r="G40" s="220">
        <v>18</v>
      </c>
      <c r="H40" s="261">
        <f t="shared" si="2"/>
        <v>74</v>
      </c>
      <c r="I40" s="264">
        <f t="shared" si="1"/>
        <v>2.829384303034706</v>
      </c>
    </row>
    <row r="41" spans="1:9" ht="15">
      <c r="A41" s="108" t="s">
        <v>29</v>
      </c>
      <c r="B41" s="217">
        <v>1</v>
      </c>
      <c r="C41" s="218">
        <v>5</v>
      </c>
      <c r="D41" s="219">
        <v>3</v>
      </c>
      <c r="E41" s="218">
        <v>10</v>
      </c>
      <c r="F41" s="219">
        <v>1</v>
      </c>
      <c r="G41" s="220">
        <v>2</v>
      </c>
      <c r="H41" s="261">
        <f t="shared" si="2"/>
        <v>22</v>
      </c>
      <c r="I41" s="264">
        <f t="shared" si="1"/>
        <v>0.8411683063076153</v>
      </c>
    </row>
    <row r="42" spans="1:9" ht="15">
      <c r="A42" s="108" t="s">
        <v>14</v>
      </c>
      <c r="B42" s="217">
        <v>0</v>
      </c>
      <c r="C42" s="218">
        <v>0</v>
      </c>
      <c r="D42" s="219">
        <v>0</v>
      </c>
      <c r="E42" s="218">
        <v>0</v>
      </c>
      <c r="F42" s="219">
        <v>0</v>
      </c>
      <c r="G42" s="220">
        <v>0</v>
      </c>
      <c r="H42" s="261">
        <f t="shared" si="2"/>
        <v>0</v>
      </c>
      <c r="I42" s="264">
        <f t="shared" si="1"/>
        <v>0</v>
      </c>
    </row>
    <row r="43" spans="1:9" ht="15">
      <c r="A43" s="29" t="s">
        <v>16</v>
      </c>
      <c r="B43" s="229">
        <v>0</v>
      </c>
      <c r="C43" s="230">
        <v>0</v>
      </c>
      <c r="D43" s="231">
        <v>0</v>
      </c>
      <c r="E43" s="230">
        <v>0</v>
      </c>
      <c r="F43" s="231">
        <v>0</v>
      </c>
      <c r="G43" s="232">
        <v>0</v>
      </c>
      <c r="H43" s="261">
        <f t="shared" si="2"/>
        <v>0</v>
      </c>
      <c r="I43" s="266">
        <f t="shared" si="1"/>
        <v>0</v>
      </c>
    </row>
    <row r="44" spans="1:9" ht="16.5">
      <c r="A44" s="106" t="s">
        <v>54</v>
      </c>
      <c r="B44" s="241">
        <v>0</v>
      </c>
      <c r="C44" s="242">
        <v>0</v>
      </c>
      <c r="D44" s="243">
        <v>0</v>
      </c>
      <c r="E44" s="242">
        <v>1</v>
      </c>
      <c r="F44" s="243">
        <v>0</v>
      </c>
      <c r="G44" s="244">
        <v>0</v>
      </c>
      <c r="H44" s="259">
        <f t="shared" si="2"/>
        <v>1</v>
      </c>
      <c r="I44" s="269">
        <f t="shared" si="1"/>
        <v>0.038234923013982514</v>
      </c>
    </row>
    <row r="45" spans="1:9" ht="16.5">
      <c r="A45" s="106" t="s">
        <v>55</v>
      </c>
      <c r="B45" s="241">
        <v>2</v>
      </c>
      <c r="C45" s="242">
        <v>1</v>
      </c>
      <c r="D45" s="243">
        <v>1</v>
      </c>
      <c r="E45" s="242">
        <v>2</v>
      </c>
      <c r="F45" s="243">
        <v>0</v>
      </c>
      <c r="G45" s="244">
        <v>0</v>
      </c>
      <c r="H45" s="259">
        <f t="shared" si="2"/>
        <v>6</v>
      </c>
      <c r="I45" s="269">
        <f t="shared" si="1"/>
        <v>0.22940953808389505</v>
      </c>
    </row>
    <row r="46" spans="1:9" ht="16.5">
      <c r="A46" s="75" t="s">
        <v>30</v>
      </c>
      <c r="B46" s="213">
        <f aca="true" t="shared" si="10" ref="B46:G46">SUM(B47:B50)</f>
        <v>0</v>
      </c>
      <c r="C46" s="214">
        <f t="shared" si="10"/>
        <v>5</v>
      </c>
      <c r="D46" s="215">
        <f t="shared" si="10"/>
        <v>4</v>
      </c>
      <c r="E46" s="214">
        <f>SUM(E47:E50)</f>
        <v>3</v>
      </c>
      <c r="F46" s="215">
        <f t="shared" si="10"/>
        <v>1</v>
      </c>
      <c r="G46" s="216">
        <f t="shared" si="10"/>
        <v>0</v>
      </c>
      <c r="H46" s="259">
        <f t="shared" si="2"/>
        <v>13</v>
      </c>
      <c r="I46" s="267">
        <f t="shared" si="1"/>
        <v>0.4970539991817726</v>
      </c>
    </row>
    <row r="47" spans="1:9" ht="15">
      <c r="A47" s="108" t="s">
        <v>13</v>
      </c>
      <c r="B47" s="237">
        <v>0</v>
      </c>
      <c r="C47" s="238">
        <v>5</v>
      </c>
      <c r="D47" s="239">
        <v>2</v>
      </c>
      <c r="E47" s="238">
        <v>3</v>
      </c>
      <c r="F47" s="239">
        <v>1</v>
      </c>
      <c r="G47" s="240">
        <v>0</v>
      </c>
      <c r="H47" s="261">
        <f t="shared" si="2"/>
        <v>11</v>
      </c>
      <c r="I47" s="270">
        <f t="shared" si="1"/>
        <v>0.42058415315380765</v>
      </c>
    </row>
    <row r="48" spans="1:9" ht="15">
      <c r="A48" s="108" t="s">
        <v>14</v>
      </c>
      <c r="B48" s="245">
        <v>0</v>
      </c>
      <c r="C48" s="246">
        <v>0</v>
      </c>
      <c r="D48" s="246">
        <v>2</v>
      </c>
      <c r="E48" s="246">
        <v>0</v>
      </c>
      <c r="F48" s="246">
        <v>0</v>
      </c>
      <c r="G48" s="246">
        <v>0</v>
      </c>
      <c r="H48" s="261">
        <f t="shared" si="2"/>
        <v>2</v>
      </c>
      <c r="I48" s="286">
        <f t="shared" si="1"/>
        <v>0.07646984602796503</v>
      </c>
    </row>
    <row r="49" spans="1:9" ht="15">
      <c r="A49" s="66" t="s">
        <v>15</v>
      </c>
      <c r="B49" s="247">
        <v>0</v>
      </c>
      <c r="C49" s="248">
        <v>0</v>
      </c>
      <c r="D49" s="249">
        <v>0</v>
      </c>
      <c r="E49" s="248">
        <v>0</v>
      </c>
      <c r="F49" s="249">
        <v>0</v>
      </c>
      <c r="G49" s="250">
        <v>0</v>
      </c>
      <c r="H49" s="261">
        <f t="shared" si="2"/>
        <v>0</v>
      </c>
      <c r="I49" s="264">
        <f t="shared" si="1"/>
        <v>0</v>
      </c>
    </row>
    <row r="50" spans="1:9" ht="15">
      <c r="A50" s="37" t="s">
        <v>16</v>
      </c>
      <c r="B50" s="251">
        <v>0</v>
      </c>
      <c r="C50" s="230">
        <v>0</v>
      </c>
      <c r="D50" s="230">
        <v>0</v>
      </c>
      <c r="E50" s="230">
        <v>0</v>
      </c>
      <c r="F50" s="230">
        <v>0</v>
      </c>
      <c r="G50" s="232">
        <v>0</v>
      </c>
      <c r="H50" s="261">
        <f t="shared" si="2"/>
        <v>0</v>
      </c>
      <c r="I50" s="266">
        <f t="shared" si="1"/>
        <v>0</v>
      </c>
    </row>
    <row r="51" spans="1:9" ht="16.5">
      <c r="A51" s="81" t="s">
        <v>21</v>
      </c>
      <c r="B51" s="252">
        <v>1</v>
      </c>
      <c r="C51" s="253">
        <v>0</v>
      </c>
      <c r="D51" s="254">
        <v>1</v>
      </c>
      <c r="E51" s="253">
        <v>0</v>
      </c>
      <c r="F51" s="254">
        <v>1</v>
      </c>
      <c r="G51" s="255">
        <v>0</v>
      </c>
      <c r="H51" s="259">
        <f t="shared" si="2"/>
        <v>3</v>
      </c>
      <c r="I51" s="269">
        <f t="shared" si="1"/>
        <v>0.11470476904194753</v>
      </c>
    </row>
    <row r="52" spans="1:9" ht="16.5">
      <c r="A52" s="81" t="s">
        <v>26</v>
      </c>
      <c r="B52" s="241">
        <v>0</v>
      </c>
      <c r="C52" s="242">
        <v>0</v>
      </c>
      <c r="D52" s="243">
        <v>0</v>
      </c>
      <c r="E52" s="242">
        <v>0</v>
      </c>
      <c r="F52" s="243">
        <v>0</v>
      </c>
      <c r="G52" s="244">
        <v>0</v>
      </c>
      <c r="H52" s="259">
        <f t="shared" si="2"/>
        <v>0</v>
      </c>
      <c r="I52" s="271">
        <f t="shared" si="1"/>
        <v>0</v>
      </c>
    </row>
    <row r="53" spans="1:9" ht="16.5">
      <c r="A53" s="75" t="s">
        <v>41</v>
      </c>
      <c r="B53" s="213">
        <f aca="true" t="shared" si="11" ref="B53:G53">SUM(B54:B57)</f>
        <v>2</v>
      </c>
      <c r="C53" s="213">
        <f t="shared" si="11"/>
        <v>14</v>
      </c>
      <c r="D53" s="213">
        <f t="shared" si="11"/>
        <v>59</v>
      </c>
      <c r="E53" s="213">
        <f t="shared" si="11"/>
        <v>60</v>
      </c>
      <c r="F53" s="213">
        <f t="shared" si="11"/>
        <v>5</v>
      </c>
      <c r="G53" s="213">
        <f t="shared" si="11"/>
        <v>7</v>
      </c>
      <c r="H53" s="259">
        <f t="shared" si="2"/>
        <v>147</v>
      </c>
      <c r="I53" s="260">
        <f t="shared" si="1"/>
        <v>5.620533683055429</v>
      </c>
    </row>
    <row r="54" spans="1:9" ht="15">
      <c r="A54" s="66" t="s">
        <v>17</v>
      </c>
      <c r="B54" s="247">
        <v>0</v>
      </c>
      <c r="C54" s="248">
        <v>13</v>
      </c>
      <c r="D54" s="249">
        <v>49</v>
      </c>
      <c r="E54" s="248">
        <v>40</v>
      </c>
      <c r="F54" s="249">
        <v>2</v>
      </c>
      <c r="G54" s="250">
        <v>3</v>
      </c>
      <c r="H54" s="261">
        <f t="shared" si="2"/>
        <v>107</v>
      </c>
      <c r="I54" s="264">
        <f t="shared" si="1"/>
        <v>4.091136762496128</v>
      </c>
    </row>
    <row r="55" spans="1:9" ht="15">
      <c r="A55" s="108" t="s">
        <v>18</v>
      </c>
      <c r="B55" s="217">
        <v>2</v>
      </c>
      <c r="C55" s="218">
        <v>1</v>
      </c>
      <c r="D55" s="219">
        <v>10</v>
      </c>
      <c r="E55" s="218">
        <v>20</v>
      </c>
      <c r="F55" s="219">
        <v>3</v>
      </c>
      <c r="G55" s="220">
        <v>3</v>
      </c>
      <c r="H55" s="261">
        <f t="shared" si="2"/>
        <v>39</v>
      </c>
      <c r="I55" s="268">
        <f t="shared" si="1"/>
        <v>1.4911619975453179</v>
      </c>
    </row>
    <row r="56" spans="1:9" ht="15">
      <c r="A56" s="66" t="s">
        <v>19</v>
      </c>
      <c r="B56" s="247">
        <v>0</v>
      </c>
      <c r="C56" s="248">
        <v>0</v>
      </c>
      <c r="D56" s="249">
        <v>0</v>
      </c>
      <c r="E56" s="248">
        <v>0</v>
      </c>
      <c r="F56" s="249">
        <v>0</v>
      </c>
      <c r="G56" s="250">
        <v>0</v>
      </c>
      <c r="H56" s="261">
        <f t="shared" si="2"/>
        <v>0</v>
      </c>
      <c r="I56" s="264">
        <f t="shared" si="1"/>
        <v>0</v>
      </c>
    </row>
    <row r="57" spans="1:9" ht="15">
      <c r="A57" s="109" t="s">
        <v>27</v>
      </c>
      <c r="B57" s="237">
        <v>0</v>
      </c>
      <c r="C57" s="238">
        <v>0</v>
      </c>
      <c r="D57" s="239">
        <v>0</v>
      </c>
      <c r="E57" s="238">
        <v>0</v>
      </c>
      <c r="F57" s="239">
        <v>0</v>
      </c>
      <c r="G57" s="240">
        <v>1</v>
      </c>
      <c r="H57" s="261">
        <f t="shared" si="2"/>
        <v>1</v>
      </c>
      <c r="I57" s="270">
        <f t="shared" si="1"/>
        <v>0.038234923013982514</v>
      </c>
    </row>
    <row r="58" spans="1:9" ht="16.5">
      <c r="A58" s="75" t="s">
        <v>38</v>
      </c>
      <c r="B58" s="213">
        <f aca="true" t="shared" si="12" ref="B58:G58">SUM(B59:B61)</f>
        <v>0</v>
      </c>
      <c r="C58" s="214">
        <f t="shared" si="12"/>
        <v>0</v>
      </c>
      <c r="D58" s="215">
        <f t="shared" si="12"/>
        <v>0</v>
      </c>
      <c r="E58" s="214">
        <f t="shared" si="12"/>
        <v>0</v>
      </c>
      <c r="F58" s="215">
        <f t="shared" si="12"/>
        <v>0</v>
      </c>
      <c r="G58" s="216">
        <f t="shared" si="12"/>
        <v>0</v>
      </c>
      <c r="H58" s="259">
        <f t="shared" si="2"/>
        <v>0</v>
      </c>
      <c r="I58" s="260">
        <f t="shared" si="1"/>
        <v>0</v>
      </c>
    </row>
    <row r="59" spans="1:9" ht="15">
      <c r="A59" s="66" t="s">
        <v>13</v>
      </c>
      <c r="B59" s="247">
        <v>0</v>
      </c>
      <c r="C59" s="248">
        <v>0</v>
      </c>
      <c r="D59" s="249">
        <v>0</v>
      </c>
      <c r="E59" s="248">
        <v>0</v>
      </c>
      <c r="F59" s="249">
        <v>0</v>
      </c>
      <c r="G59" s="250">
        <v>0</v>
      </c>
      <c r="H59" s="261">
        <f t="shared" si="2"/>
        <v>0</v>
      </c>
      <c r="I59" s="264">
        <f t="shared" si="1"/>
        <v>0</v>
      </c>
    </row>
    <row r="60" spans="1:9" ht="15">
      <c r="A60" s="108" t="s">
        <v>15</v>
      </c>
      <c r="B60" s="247">
        <v>0</v>
      </c>
      <c r="C60" s="248">
        <v>0</v>
      </c>
      <c r="D60" s="249">
        <v>0</v>
      </c>
      <c r="E60" s="248">
        <v>0</v>
      </c>
      <c r="F60" s="249">
        <v>0</v>
      </c>
      <c r="G60" s="250">
        <v>0</v>
      </c>
      <c r="H60" s="261">
        <f t="shared" si="2"/>
        <v>0</v>
      </c>
      <c r="I60" s="264">
        <f t="shared" si="1"/>
        <v>0</v>
      </c>
    </row>
    <row r="61" spans="1:9" ht="15">
      <c r="A61" s="29" t="s">
        <v>16</v>
      </c>
      <c r="B61" s="229">
        <v>0</v>
      </c>
      <c r="C61" s="230">
        <v>0</v>
      </c>
      <c r="D61" s="231">
        <v>0</v>
      </c>
      <c r="E61" s="230">
        <v>0</v>
      </c>
      <c r="F61" s="231">
        <v>0</v>
      </c>
      <c r="G61" s="232">
        <v>0</v>
      </c>
      <c r="H61" s="261">
        <f t="shared" si="2"/>
        <v>0</v>
      </c>
      <c r="I61" s="266">
        <f t="shared" si="1"/>
        <v>0</v>
      </c>
    </row>
    <row r="62" spans="1:9" ht="16.5">
      <c r="A62" s="75" t="s">
        <v>39</v>
      </c>
      <c r="B62" s="256">
        <f aca="true" t="shared" si="13" ref="B62:G62">SUM(B63:B66)</f>
        <v>12</v>
      </c>
      <c r="C62" s="214">
        <f t="shared" si="13"/>
        <v>5</v>
      </c>
      <c r="D62" s="215">
        <f t="shared" si="13"/>
        <v>23</v>
      </c>
      <c r="E62" s="214">
        <f t="shared" si="13"/>
        <v>34</v>
      </c>
      <c r="F62" s="215">
        <f t="shared" si="13"/>
        <v>16</v>
      </c>
      <c r="G62" s="216">
        <f t="shared" si="13"/>
        <v>24</v>
      </c>
      <c r="H62" s="259">
        <f t="shared" si="2"/>
        <v>114</v>
      </c>
      <c r="I62" s="260">
        <f t="shared" si="1"/>
        <v>4.358781223594006</v>
      </c>
    </row>
    <row r="63" spans="1:9" ht="15">
      <c r="A63" s="108" t="s">
        <v>13</v>
      </c>
      <c r="B63" s="217">
        <v>11</v>
      </c>
      <c r="C63" s="218">
        <v>2</v>
      </c>
      <c r="D63" s="219">
        <v>1</v>
      </c>
      <c r="E63" s="218">
        <v>6</v>
      </c>
      <c r="F63" s="218">
        <v>6</v>
      </c>
      <c r="G63" s="219">
        <v>13</v>
      </c>
      <c r="H63" s="261">
        <f t="shared" si="2"/>
        <v>39</v>
      </c>
      <c r="I63" s="264">
        <f t="shared" si="1"/>
        <v>1.4911619975453179</v>
      </c>
    </row>
    <row r="64" spans="1:9" ht="15">
      <c r="A64" s="108" t="s">
        <v>14</v>
      </c>
      <c r="B64" s="247">
        <v>1</v>
      </c>
      <c r="C64" s="248">
        <v>3</v>
      </c>
      <c r="D64" s="249">
        <v>17</v>
      </c>
      <c r="E64" s="248">
        <v>27</v>
      </c>
      <c r="F64" s="249">
        <v>10</v>
      </c>
      <c r="G64" s="250">
        <v>11</v>
      </c>
      <c r="H64" s="261">
        <f t="shared" si="2"/>
        <v>69</v>
      </c>
      <c r="I64" s="264">
        <f t="shared" si="1"/>
        <v>2.6382096879647934</v>
      </c>
    </row>
    <row r="65" spans="1:9" ht="15">
      <c r="A65" s="108" t="s">
        <v>15</v>
      </c>
      <c r="B65" s="217">
        <v>0</v>
      </c>
      <c r="C65" s="218">
        <v>0</v>
      </c>
      <c r="D65" s="219">
        <v>5</v>
      </c>
      <c r="E65" s="218">
        <v>1</v>
      </c>
      <c r="F65" s="219">
        <v>0</v>
      </c>
      <c r="G65" s="220">
        <v>0</v>
      </c>
      <c r="H65" s="261">
        <f t="shared" si="2"/>
        <v>6</v>
      </c>
      <c r="I65" s="262">
        <f t="shared" si="1"/>
        <v>0.22940953808389505</v>
      </c>
    </row>
    <row r="66" spans="1:9" ht="15">
      <c r="A66" s="29" t="s">
        <v>16</v>
      </c>
      <c r="B66" s="247">
        <v>0</v>
      </c>
      <c r="C66" s="248">
        <v>0</v>
      </c>
      <c r="D66" s="249">
        <v>0</v>
      </c>
      <c r="E66" s="248">
        <v>0</v>
      </c>
      <c r="F66" s="249">
        <v>0</v>
      </c>
      <c r="G66" s="250">
        <v>0</v>
      </c>
      <c r="H66" s="261">
        <f t="shared" si="2"/>
        <v>0</v>
      </c>
      <c r="I66" s="264">
        <f t="shared" si="1"/>
        <v>0</v>
      </c>
    </row>
    <row r="67" spans="1:9" ht="16.5">
      <c r="A67" s="75" t="s">
        <v>40</v>
      </c>
      <c r="B67" s="213">
        <f aca="true" t="shared" si="14" ref="B67:G67">SUM(B68:B71)</f>
        <v>4</v>
      </c>
      <c r="C67" s="214">
        <f t="shared" si="14"/>
        <v>2</v>
      </c>
      <c r="D67" s="215">
        <f t="shared" si="14"/>
        <v>15</v>
      </c>
      <c r="E67" s="214">
        <f t="shared" si="14"/>
        <v>21</v>
      </c>
      <c r="F67" s="215">
        <f t="shared" si="14"/>
        <v>18</v>
      </c>
      <c r="G67" s="216">
        <f t="shared" si="14"/>
        <v>35</v>
      </c>
      <c r="H67" s="259">
        <f t="shared" si="2"/>
        <v>95</v>
      </c>
      <c r="I67" s="260">
        <f t="shared" si="1"/>
        <v>3.632317686328339</v>
      </c>
    </row>
    <row r="68" spans="1:9" ht="15">
      <c r="A68" s="108" t="s">
        <v>13</v>
      </c>
      <c r="B68" s="217">
        <v>2</v>
      </c>
      <c r="C68" s="218">
        <v>1</v>
      </c>
      <c r="D68" s="219">
        <v>11</v>
      </c>
      <c r="E68" s="218">
        <v>10</v>
      </c>
      <c r="F68" s="219">
        <v>16</v>
      </c>
      <c r="G68" s="220">
        <v>32</v>
      </c>
      <c r="H68" s="261">
        <f t="shared" si="2"/>
        <v>72</v>
      </c>
      <c r="I68" s="264">
        <f aca="true" t="shared" si="15" ref="I68:I76">H68/B$77*100000</f>
        <v>2.752914457006741</v>
      </c>
    </row>
    <row r="69" spans="1:9" ht="15">
      <c r="A69" s="108" t="s">
        <v>14</v>
      </c>
      <c r="B69" s="217">
        <v>0</v>
      </c>
      <c r="C69" s="218">
        <v>0</v>
      </c>
      <c r="D69" s="219">
        <v>1</v>
      </c>
      <c r="E69" s="218">
        <v>1</v>
      </c>
      <c r="F69" s="219">
        <v>0</v>
      </c>
      <c r="G69" s="220">
        <v>2</v>
      </c>
      <c r="H69" s="261">
        <f aca="true" t="shared" si="16" ref="H69:H75">SUM(B69:G69)</f>
        <v>4</v>
      </c>
      <c r="I69" s="262">
        <f t="shared" si="15"/>
        <v>0.15293969205593005</v>
      </c>
    </row>
    <row r="70" spans="1:9" ht="15">
      <c r="A70" s="108" t="s">
        <v>15</v>
      </c>
      <c r="B70" s="217">
        <v>2</v>
      </c>
      <c r="C70" s="218">
        <v>1</v>
      </c>
      <c r="D70" s="219">
        <v>3</v>
      </c>
      <c r="E70" s="218">
        <v>9</v>
      </c>
      <c r="F70" s="219">
        <v>2</v>
      </c>
      <c r="G70" s="220">
        <v>1</v>
      </c>
      <c r="H70" s="261">
        <f t="shared" si="16"/>
        <v>18</v>
      </c>
      <c r="I70" s="262">
        <f t="shared" si="15"/>
        <v>0.6882286142516852</v>
      </c>
    </row>
    <row r="71" spans="1:9" ht="15">
      <c r="A71" s="24" t="s">
        <v>67</v>
      </c>
      <c r="B71" s="225">
        <v>0</v>
      </c>
      <c r="C71" s="226">
        <v>0</v>
      </c>
      <c r="D71" s="227">
        <v>0</v>
      </c>
      <c r="E71" s="226">
        <v>1</v>
      </c>
      <c r="F71" s="227">
        <v>0</v>
      </c>
      <c r="G71" s="228">
        <v>0</v>
      </c>
      <c r="H71" s="261">
        <f t="shared" si="16"/>
        <v>1</v>
      </c>
      <c r="I71" s="265">
        <f t="shared" si="15"/>
        <v>0.038234923013982514</v>
      </c>
    </row>
    <row r="72" spans="1:9" ht="16.5">
      <c r="A72" s="139" t="s">
        <v>2</v>
      </c>
      <c r="B72" s="257">
        <f aca="true" t="shared" si="17" ref="B72:G72">B5+B10+B15+B20+B25+B30+B34+B36+B44+B45+B47+B51+B52+B54+B59+B63+B68</f>
        <v>37</v>
      </c>
      <c r="C72" s="257">
        <f t="shared" si="17"/>
        <v>70</v>
      </c>
      <c r="D72" s="257">
        <f t="shared" si="17"/>
        <v>160</v>
      </c>
      <c r="E72" s="257">
        <f t="shared" si="17"/>
        <v>176</v>
      </c>
      <c r="F72" s="257">
        <f t="shared" si="17"/>
        <v>84</v>
      </c>
      <c r="G72" s="257">
        <f t="shared" si="17"/>
        <v>207</v>
      </c>
      <c r="H72" s="259">
        <f t="shared" si="16"/>
        <v>734</v>
      </c>
      <c r="I72" s="272">
        <f t="shared" si="15"/>
        <v>28.064433492263166</v>
      </c>
    </row>
    <row r="73" spans="1:9" ht="16.5">
      <c r="A73" s="92" t="s">
        <v>3</v>
      </c>
      <c r="B73" s="256">
        <f aca="true" t="shared" si="18" ref="B73:G73">B6+B11+B16+B21+B26+B31+B42+B48+B55+B64+B69</f>
        <v>4</v>
      </c>
      <c r="C73" s="256">
        <f t="shared" si="18"/>
        <v>15</v>
      </c>
      <c r="D73" s="256">
        <f t="shared" si="18"/>
        <v>58</v>
      </c>
      <c r="E73" s="256">
        <f t="shared" si="18"/>
        <v>99</v>
      </c>
      <c r="F73" s="256">
        <f t="shared" si="18"/>
        <v>30</v>
      </c>
      <c r="G73" s="256">
        <f t="shared" si="18"/>
        <v>35</v>
      </c>
      <c r="H73" s="259">
        <f t="shared" si="16"/>
        <v>241</v>
      </c>
      <c r="I73" s="273">
        <f t="shared" si="15"/>
        <v>9.214616446369785</v>
      </c>
    </row>
    <row r="74" spans="1:9" ht="16.5">
      <c r="A74" s="98" t="s">
        <v>4</v>
      </c>
      <c r="B74" s="258">
        <f aca="true" t="shared" si="19" ref="B74:G74">B7+B12+B17+B22+B27+B32+B49+B56+B60+B65+B70</f>
        <v>20</v>
      </c>
      <c r="C74" s="258">
        <f t="shared" si="19"/>
        <v>57</v>
      </c>
      <c r="D74" s="258">
        <f t="shared" si="19"/>
        <v>98</v>
      </c>
      <c r="E74" s="258">
        <f t="shared" si="19"/>
        <v>44</v>
      </c>
      <c r="F74" s="258">
        <f t="shared" si="19"/>
        <v>8</v>
      </c>
      <c r="G74" s="258">
        <f t="shared" si="19"/>
        <v>2</v>
      </c>
      <c r="H74" s="259">
        <f t="shared" si="16"/>
        <v>229</v>
      </c>
      <c r="I74" s="274">
        <f t="shared" si="15"/>
        <v>8.755797370201995</v>
      </c>
    </row>
    <row r="75" spans="1:9" ht="16.5">
      <c r="A75" s="92" t="s">
        <v>31</v>
      </c>
      <c r="B75" s="256">
        <f aca="true" t="shared" si="20" ref="B75:G75">B8+B13+B18+B23+B28+B33+B43+B50+B57+B61+B66+B71</f>
        <v>0</v>
      </c>
      <c r="C75" s="256">
        <f t="shared" si="20"/>
        <v>0</v>
      </c>
      <c r="D75" s="256">
        <f t="shared" si="20"/>
        <v>0</v>
      </c>
      <c r="E75" s="256">
        <f t="shared" si="20"/>
        <v>1</v>
      </c>
      <c r="F75" s="256">
        <f t="shared" si="20"/>
        <v>0</v>
      </c>
      <c r="G75" s="256">
        <f t="shared" si="20"/>
        <v>1</v>
      </c>
      <c r="H75" s="259">
        <f t="shared" si="16"/>
        <v>2</v>
      </c>
      <c r="I75" s="275">
        <f t="shared" si="15"/>
        <v>0.07646984602796503</v>
      </c>
    </row>
    <row r="76" spans="1:9" ht="16.5">
      <c r="A76" s="107" t="s">
        <v>1</v>
      </c>
      <c r="B76" s="252">
        <f>B4+B9+B14+B19+B24+B29+B34+B35+B44+B45+B46+B51+B52+B53+B58+B62+B67</f>
        <v>61</v>
      </c>
      <c r="C76" s="252">
        <f aca="true" t="shared" si="21" ref="C76:H76">C4+C9+C14+C19+C24+C29+C34+C35+C44+C45+C46+C51+C52+C53+C58+C62+C67</f>
        <v>142</v>
      </c>
      <c r="D76" s="252">
        <f t="shared" si="21"/>
        <v>316</v>
      </c>
      <c r="E76" s="252">
        <f t="shared" si="21"/>
        <v>320</v>
      </c>
      <c r="F76" s="252">
        <f t="shared" si="21"/>
        <v>122</v>
      </c>
      <c r="G76" s="252">
        <f t="shared" si="21"/>
        <v>245</v>
      </c>
      <c r="H76" s="252">
        <f t="shared" si="21"/>
        <v>1206</v>
      </c>
      <c r="I76" s="276">
        <f t="shared" si="15"/>
        <v>46.11131715486291</v>
      </c>
    </row>
    <row r="77" spans="1:9" ht="14.25">
      <c r="A77" s="158" t="s">
        <v>28</v>
      </c>
      <c r="B77" s="282">
        <v>2615410</v>
      </c>
      <c r="C77" s="282"/>
      <c r="D77" s="282"/>
      <c r="E77" s="282"/>
      <c r="F77" s="282"/>
      <c r="G77" s="282"/>
      <c r="H77" s="282"/>
      <c r="I77" s="282"/>
    </row>
    <row r="78" spans="1:9" ht="15">
      <c r="A78" s="164" t="s">
        <v>33</v>
      </c>
      <c r="B78" s="161"/>
      <c r="C78" s="159"/>
      <c r="D78" s="160"/>
      <c r="E78" s="161"/>
      <c r="F78" s="159"/>
      <c r="G78" s="162"/>
      <c r="H78" s="163"/>
      <c r="I78" s="163"/>
    </row>
    <row r="79" spans="1:9" ht="15">
      <c r="A79" s="165" t="s">
        <v>53</v>
      </c>
      <c r="B79" s="161"/>
      <c r="C79" s="159"/>
      <c r="D79" s="160"/>
      <c r="E79" s="161"/>
      <c r="F79" s="159"/>
      <c r="G79" s="162"/>
      <c r="H79" s="163"/>
      <c r="I79" s="163"/>
    </row>
    <row r="91" ht="12.75">
      <c r="C91" s="212"/>
    </row>
  </sheetData>
  <sheetProtection/>
  <mergeCells count="3">
    <mergeCell ref="A2:A3"/>
    <mergeCell ref="B2:G2"/>
    <mergeCell ref="B77:I77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1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F16" sqref="F16"/>
    </sheetView>
  </sheetViews>
  <sheetFormatPr defaultColWidth="11.5" defaultRowHeight="14.25"/>
  <cols>
    <col min="1" max="1" width="47.796875" style="1" customWidth="1"/>
    <col min="2" max="2" width="10.69921875" style="1" customWidth="1"/>
    <col min="3" max="3" width="9.69921875" style="1" customWidth="1"/>
    <col min="4" max="4" width="9.69921875" style="39" customWidth="1"/>
    <col min="5" max="7" width="9.69921875" style="1" customWidth="1"/>
    <col min="8" max="8" width="11.5" style="1" customWidth="1"/>
    <col min="9" max="9" width="12.296875" style="1" customWidth="1"/>
    <col min="10" max="10" width="15.19921875" style="1" customWidth="1"/>
    <col min="11" max="16384" width="11.5" style="1" customWidth="1"/>
  </cols>
  <sheetData>
    <row r="1" spans="1:9" s="18" customFormat="1" ht="30.75" customHeight="1">
      <c r="A1" s="67" t="s">
        <v>44</v>
      </c>
      <c r="B1" s="19"/>
      <c r="C1" s="20"/>
      <c r="D1" s="38"/>
      <c r="E1" s="19"/>
      <c r="F1" s="20"/>
      <c r="G1" s="20"/>
      <c r="H1" s="20"/>
      <c r="I1" s="21"/>
    </row>
    <row r="2" spans="1:11" s="69" customFormat="1" ht="18.75" customHeight="1">
      <c r="A2" s="277" t="s">
        <v>0</v>
      </c>
      <c r="B2" s="279" t="s">
        <v>12</v>
      </c>
      <c r="C2" s="280"/>
      <c r="D2" s="280"/>
      <c r="E2" s="280"/>
      <c r="F2" s="280"/>
      <c r="G2" s="281"/>
      <c r="H2" s="68"/>
      <c r="I2" s="155" t="s">
        <v>5</v>
      </c>
      <c r="K2" s="70"/>
    </row>
    <row r="3" spans="1:11" s="69" customFormat="1" ht="16.5">
      <c r="A3" s="278"/>
      <c r="B3" s="71" t="s">
        <v>10</v>
      </c>
      <c r="C3" s="72" t="s">
        <v>11</v>
      </c>
      <c r="D3" s="72" t="s">
        <v>9</v>
      </c>
      <c r="E3" s="72" t="s">
        <v>6</v>
      </c>
      <c r="F3" s="72" t="s">
        <v>7</v>
      </c>
      <c r="G3" s="73" t="s">
        <v>8</v>
      </c>
      <c r="H3" s="192" t="s">
        <v>32</v>
      </c>
      <c r="I3" s="156">
        <v>100000</v>
      </c>
      <c r="J3" s="70"/>
      <c r="K3" s="70"/>
    </row>
    <row r="4" spans="1:14" s="69" customFormat="1" ht="16.5" customHeight="1">
      <c r="A4" s="75" t="s">
        <v>35</v>
      </c>
      <c r="B4" s="166">
        <f aca="true" t="shared" si="0" ref="B4:G4">SUM(B5:B8)</f>
        <v>0</v>
      </c>
      <c r="C4" s="167">
        <f t="shared" si="0"/>
        <v>3</v>
      </c>
      <c r="D4" s="168">
        <f t="shared" si="0"/>
        <v>13</v>
      </c>
      <c r="E4" s="167">
        <f t="shared" si="0"/>
        <v>4</v>
      </c>
      <c r="F4" s="168">
        <f t="shared" si="0"/>
        <v>4</v>
      </c>
      <c r="G4" s="169">
        <f t="shared" si="0"/>
        <v>3</v>
      </c>
      <c r="H4" s="170">
        <f>SUM(B4:G4)</f>
        <v>27</v>
      </c>
      <c r="I4" s="171">
        <f aca="true" t="shared" si="1" ref="I4:I67">H4/B$83*100000</f>
        <v>1.1241779448778082</v>
      </c>
      <c r="J4" s="70"/>
      <c r="K4" s="70"/>
      <c r="L4" s="70"/>
      <c r="M4" s="70"/>
      <c r="N4" s="70"/>
    </row>
    <row r="5" spans="1:9" s="104" customFormat="1" ht="16.5" customHeight="1">
      <c r="A5" s="108" t="s">
        <v>13</v>
      </c>
      <c r="B5" s="35">
        <v>0</v>
      </c>
      <c r="C5" s="22">
        <v>0</v>
      </c>
      <c r="D5" s="32">
        <v>0</v>
      </c>
      <c r="E5" s="22">
        <v>0</v>
      </c>
      <c r="F5" s="32">
        <v>0</v>
      </c>
      <c r="G5" s="23">
        <v>0</v>
      </c>
      <c r="H5" s="45">
        <f aca="true" t="shared" si="2" ref="H5:H68">SUM(B5:G5)</f>
        <v>0</v>
      </c>
      <c r="I5" s="112">
        <f t="shared" si="1"/>
        <v>0</v>
      </c>
    </row>
    <row r="6" spans="1:9" s="104" customFormat="1" ht="16.5" customHeight="1">
      <c r="A6" s="108" t="s">
        <v>14</v>
      </c>
      <c r="B6" s="35">
        <v>0</v>
      </c>
      <c r="C6" s="22">
        <v>0</v>
      </c>
      <c r="D6" s="32">
        <v>3</v>
      </c>
      <c r="E6" s="22">
        <v>2</v>
      </c>
      <c r="F6" s="32">
        <v>1</v>
      </c>
      <c r="G6" s="23">
        <v>2</v>
      </c>
      <c r="H6" s="45">
        <f t="shared" si="2"/>
        <v>8</v>
      </c>
      <c r="I6" s="124">
        <f t="shared" si="1"/>
        <v>0.33308976144527647</v>
      </c>
    </row>
    <row r="7" spans="1:9" s="104" customFormat="1" ht="16.5" customHeight="1">
      <c r="A7" s="108" t="s">
        <v>15</v>
      </c>
      <c r="B7" s="35">
        <v>0</v>
      </c>
      <c r="C7" s="22">
        <v>3</v>
      </c>
      <c r="D7" s="32">
        <v>10</v>
      </c>
      <c r="E7" s="22">
        <v>2</v>
      </c>
      <c r="F7" s="32">
        <v>3</v>
      </c>
      <c r="G7" s="23">
        <v>1</v>
      </c>
      <c r="H7" s="45">
        <f t="shared" si="2"/>
        <v>19</v>
      </c>
      <c r="I7" s="124">
        <f t="shared" si="1"/>
        <v>0.7910881834325315</v>
      </c>
    </row>
    <row r="8" spans="1:9" ht="16.5" customHeight="1">
      <c r="A8" s="29" t="s">
        <v>16</v>
      </c>
      <c r="B8" s="46">
        <v>0</v>
      </c>
      <c r="C8" s="47">
        <v>0</v>
      </c>
      <c r="D8" s="48">
        <v>0</v>
      </c>
      <c r="E8" s="47">
        <v>0</v>
      </c>
      <c r="F8" s="48">
        <v>0</v>
      </c>
      <c r="G8" s="49">
        <v>0</v>
      </c>
      <c r="H8" s="50">
        <f t="shared" si="2"/>
        <v>0</v>
      </c>
      <c r="I8" s="111">
        <f t="shared" si="1"/>
        <v>0</v>
      </c>
    </row>
    <row r="9" spans="1:9" s="69" customFormat="1" ht="16.5" customHeight="1">
      <c r="A9" s="75" t="s">
        <v>34</v>
      </c>
      <c r="B9" s="166">
        <f aca="true" t="shared" si="3" ref="B9:G9">SUM(B10:B13)</f>
        <v>15</v>
      </c>
      <c r="C9" s="167">
        <f t="shared" si="3"/>
        <v>4</v>
      </c>
      <c r="D9" s="168">
        <f t="shared" si="3"/>
        <v>10</v>
      </c>
      <c r="E9" s="167">
        <f t="shared" si="3"/>
        <v>14</v>
      </c>
      <c r="F9" s="168">
        <f t="shared" si="3"/>
        <v>5</v>
      </c>
      <c r="G9" s="169">
        <f t="shared" si="3"/>
        <v>4</v>
      </c>
      <c r="H9" s="170">
        <f t="shared" si="2"/>
        <v>52</v>
      </c>
      <c r="I9" s="171">
        <f t="shared" si="1"/>
        <v>2.165083449394297</v>
      </c>
    </row>
    <row r="10" spans="1:9" s="104" customFormat="1" ht="16.5" customHeight="1">
      <c r="A10" s="108" t="s">
        <v>13</v>
      </c>
      <c r="B10" s="35">
        <v>15</v>
      </c>
      <c r="C10" s="22">
        <v>4</v>
      </c>
      <c r="D10" s="32">
        <v>8</v>
      </c>
      <c r="E10" s="22">
        <v>13</v>
      </c>
      <c r="F10" s="32">
        <v>4</v>
      </c>
      <c r="G10" s="23">
        <v>4</v>
      </c>
      <c r="H10" s="45">
        <f t="shared" si="2"/>
        <v>48</v>
      </c>
      <c r="I10" s="112">
        <f t="shared" si="1"/>
        <v>1.9985385686716588</v>
      </c>
    </row>
    <row r="11" spans="1:9" s="104" customFormat="1" ht="16.5" customHeight="1">
      <c r="A11" s="108" t="s">
        <v>14</v>
      </c>
      <c r="B11" s="35">
        <v>0</v>
      </c>
      <c r="C11" s="22">
        <v>0</v>
      </c>
      <c r="D11" s="32">
        <v>2</v>
      </c>
      <c r="E11" s="22">
        <v>1</v>
      </c>
      <c r="F11" s="32">
        <v>1</v>
      </c>
      <c r="G11" s="23">
        <v>0</v>
      </c>
      <c r="H11" s="45">
        <f t="shared" si="2"/>
        <v>4</v>
      </c>
      <c r="I11" s="124">
        <f t="shared" si="1"/>
        <v>0.16654488072263823</v>
      </c>
    </row>
    <row r="12" spans="1:9" ht="16.5" customHeight="1">
      <c r="A12" s="108" t="s">
        <v>15</v>
      </c>
      <c r="B12" s="35">
        <v>0</v>
      </c>
      <c r="C12" s="22">
        <v>0</v>
      </c>
      <c r="D12" s="32">
        <v>0</v>
      </c>
      <c r="E12" s="22">
        <v>0</v>
      </c>
      <c r="F12" s="32">
        <v>0</v>
      </c>
      <c r="G12" s="23">
        <v>0</v>
      </c>
      <c r="H12" s="45">
        <f t="shared" si="2"/>
        <v>0</v>
      </c>
      <c r="I12" s="112">
        <f t="shared" si="1"/>
        <v>0</v>
      </c>
    </row>
    <row r="13" spans="1:9" ht="16.5" customHeight="1">
      <c r="A13" s="29" t="s">
        <v>16</v>
      </c>
      <c r="B13" s="36">
        <v>0</v>
      </c>
      <c r="C13" s="25">
        <v>0</v>
      </c>
      <c r="D13" s="33">
        <v>0</v>
      </c>
      <c r="E13" s="25">
        <v>0</v>
      </c>
      <c r="F13" s="33">
        <v>0</v>
      </c>
      <c r="G13" s="26">
        <v>0</v>
      </c>
      <c r="H13" s="51">
        <f t="shared" si="2"/>
        <v>0</v>
      </c>
      <c r="I13" s="113">
        <f t="shared" si="1"/>
        <v>0</v>
      </c>
    </row>
    <row r="14" spans="1:9" s="69" customFormat="1" ht="16.5" customHeight="1">
      <c r="A14" s="75" t="s">
        <v>42</v>
      </c>
      <c r="B14" s="166">
        <f aca="true" t="shared" si="4" ref="B14:G14">SUM(B15:B18)</f>
        <v>0</v>
      </c>
      <c r="C14" s="167">
        <f t="shared" si="4"/>
        <v>0</v>
      </c>
      <c r="D14" s="168">
        <f t="shared" si="4"/>
        <v>13</v>
      </c>
      <c r="E14" s="167">
        <f t="shared" si="4"/>
        <v>17</v>
      </c>
      <c r="F14" s="168">
        <f t="shared" si="4"/>
        <v>25</v>
      </c>
      <c r="G14" s="169">
        <f t="shared" si="4"/>
        <v>109</v>
      </c>
      <c r="H14" s="170">
        <f t="shared" si="2"/>
        <v>164</v>
      </c>
      <c r="I14" s="171">
        <f t="shared" si="1"/>
        <v>6.828340109628168</v>
      </c>
    </row>
    <row r="15" spans="1:9" s="104" customFormat="1" ht="16.5" customHeight="1">
      <c r="A15" s="108" t="s">
        <v>13</v>
      </c>
      <c r="B15" s="35">
        <v>0</v>
      </c>
      <c r="C15" s="22">
        <v>0</v>
      </c>
      <c r="D15" s="32">
        <v>6</v>
      </c>
      <c r="E15" s="22">
        <v>14</v>
      </c>
      <c r="F15" s="32">
        <v>25</v>
      </c>
      <c r="G15" s="23">
        <v>105</v>
      </c>
      <c r="H15" s="45">
        <f t="shared" si="2"/>
        <v>150</v>
      </c>
      <c r="I15" s="112">
        <f t="shared" si="1"/>
        <v>6.245433027098935</v>
      </c>
    </row>
    <row r="16" spans="1:9" s="104" customFormat="1" ht="16.5" customHeight="1">
      <c r="A16" s="108" t="s">
        <v>14</v>
      </c>
      <c r="B16" s="35">
        <v>0</v>
      </c>
      <c r="C16" s="22">
        <v>0</v>
      </c>
      <c r="D16" s="32">
        <v>7</v>
      </c>
      <c r="E16" s="22">
        <v>3</v>
      </c>
      <c r="F16" s="32">
        <v>0</v>
      </c>
      <c r="G16" s="23">
        <v>4</v>
      </c>
      <c r="H16" s="45">
        <f t="shared" si="2"/>
        <v>14</v>
      </c>
      <c r="I16" s="124">
        <f t="shared" si="1"/>
        <v>0.5829070825292338</v>
      </c>
    </row>
    <row r="17" spans="1:9" ht="16.5" customHeight="1">
      <c r="A17" s="108" t="s">
        <v>15</v>
      </c>
      <c r="B17" s="35">
        <v>0</v>
      </c>
      <c r="C17" s="22">
        <v>0</v>
      </c>
      <c r="D17" s="32">
        <v>0</v>
      </c>
      <c r="E17" s="22">
        <v>0</v>
      </c>
      <c r="F17" s="32">
        <v>0</v>
      </c>
      <c r="G17" s="23">
        <v>0</v>
      </c>
      <c r="H17" s="45">
        <f t="shared" si="2"/>
        <v>0</v>
      </c>
      <c r="I17" s="112">
        <f t="shared" si="1"/>
        <v>0</v>
      </c>
    </row>
    <row r="18" spans="1:9" ht="16.5" customHeight="1">
      <c r="A18" s="29" t="s">
        <v>16</v>
      </c>
      <c r="B18" s="52">
        <v>0</v>
      </c>
      <c r="C18" s="53">
        <v>0</v>
      </c>
      <c r="D18" s="54">
        <v>0</v>
      </c>
      <c r="E18" s="53">
        <v>0</v>
      </c>
      <c r="F18" s="54">
        <v>0</v>
      </c>
      <c r="G18" s="55">
        <v>0</v>
      </c>
      <c r="H18" s="56">
        <f t="shared" si="2"/>
        <v>0</v>
      </c>
      <c r="I18" s="114">
        <f t="shared" si="1"/>
        <v>0</v>
      </c>
    </row>
    <row r="19" spans="1:9" s="69" customFormat="1" ht="16.5" customHeight="1">
      <c r="A19" s="75" t="s">
        <v>56</v>
      </c>
      <c r="B19" s="166">
        <f aca="true" t="shared" si="5" ref="B19:G19">SUM(B20:B23)</f>
        <v>0</v>
      </c>
      <c r="C19" s="167">
        <f t="shared" si="5"/>
        <v>0</v>
      </c>
      <c r="D19" s="168">
        <f t="shared" si="5"/>
        <v>0</v>
      </c>
      <c r="E19" s="167">
        <f t="shared" si="5"/>
        <v>3</v>
      </c>
      <c r="F19" s="168">
        <f t="shared" si="5"/>
        <v>2</v>
      </c>
      <c r="G19" s="169">
        <f t="shared" si="5"/>
        <v>5</v>
      </c>
      <c r="H19" s="170">
        <f t="shared" si="2"/>
        <v>10</v>
      </c>
      <c r="I19" s="172">
        <f t="shared" si="1"/>
        <v>0.4163622018065956</v>
      </c>
    </row>
    <row r="20" spans="1:9" s="104" customFormat="1" ht="16.5" customHeight="1">
      <c r="A20" s="108" t="s">
        <v>13</v>
      </c>
      <c r="B20" s="35">
        <v>0</v>
      </c>
      <c r="C20" s="22">
        <v>0</v>
      </c>
      <c r="D20" s="32">
        <v>0</v>
      </c>
      <c r="E20" s="22">
        <v>3</v>
      </c>
      <c r="F20" s="32">
        <v>1</v>
      </c>
      <c r="G20" s="23">
        <v>4</v>
      </c>
      <c r="H20" s="45">
        <f t="shared" si="2"/>
        <v>8</v>
      </c>
      <c r="I20" s="124">
        <f t="shared" si="1"/>
        <v>0.33308976144527647</v>
      </c>
    </row>
    <row r="21" spans="1:9" s="104" customFormat="1" ht="16.5" customHeight="1">
      <c r="A21" s="108" t="s">
        <v>14</v>
      </c>
      <c r="B21" s="35">
        <v>0</v>
      </c>
      <c r="C21" s="22">
        <v>0</v>
      </c>
      <c r="D21" s="32">
        <v>0</v>
      </c>
      <c r="E21" s="22">
        <v>0</v>
      </c>
      <c r="F21" s="32">
        <v>1</v>
      </c>
      <c r="G21" s="23">
        <v>1</v>
      </c>
      <c r="H21" s="45">
        <f t="shared" si="2"/>
        <v>2</v>
      </c>
      <c r="I21" s="124">
        <f t="shared" si="1"/>
        <v>0.08327244036131912</v>
      </c>
    </row>
    <row r="22" spans="1:9" s="104" customFormat="1" ht="16.5" customHeight="1">
      <c r="A22" s="108" t="s">
        <v>15</v>
      </c>
      <c r="B22" s="35">
        <v>0</v>
      </c>
      <c r="C22" s="22">
        <v>0</v>
      </c>
      <c r="D22" s="32">
        <v>0</v>
      </c>
      <c r="E22" s="22">
        <v>0</v>
      </c>
      <c r="F22" s="32">
        <v>0</v>
      </c>
      <c r="G22" s="23">
        <v>0</v>
      </c>
      <c r="H22" s="45">
        <f t="shared" si="2"/>
        <v>0</v>
      </c>
      <c r="I22" s="112">
        <f t="shared" si="1"/>
        <v>0</v>
      </c>
    </row>
    <row r="23" spans="1:9" s="104" customFormat="1" ht="16.5" customHeight="1">
      <c r="A23" s="24" t="s">
        <v>16</v>
      </c>
      <c r="B23" s="36">
        <v>0</v>
      </c>
      <c r="C23" s="25">
        <v>0</v>
      </c>
      <c r="D23" s="33">
        <v>0</v>
      </c>
      <c r="E23" s="25">
        <v>0</v>
      </c>
      <c r="F23" s="33">
        <v>0</v>
      </c>
      <c r="G23" s="26">
        <v>0</v>
      </c>
      <c r="H23" s="51">
        <f t="shared" si="2"/>
        <v>0</v>
      </c>
      <c r="I23" s="113">
        <f t="shared" si="1"/>
        <v>0</v>
      </c>
    </row>
    <row r="24" spans="1:9" s="104" customFormat="1" ht="16.5" customHeight="1">
      <c r="A24" s="147" t="s">
        <v>57</v>
      </c>
      <c r="B24" s="148">
        <f aca="true" t="shared" si="6" ref="B24:G24">SUM(B25:B28)</f>
        <v>0</v>
      </c>
      <c r="C24" s="149">
        <f t="shared" si="6"/>
        <v>0</v>
      </c>
      <c r="D24" s="150">
        <f t="shared" si="6"/>
        <v>0</v>
      </c>
      <c r="E24" s="149">
        <f t="shared" si="6"/>
        <v>0</v>
      </c>
      <c r="F24" s="150">
        <f t="shared" si="6"/>
        <v>0</v>
      </c>
      <c r="G24" s="151">
        <f t="shared" si="6"/>
        <v>1</v>
      </c>
      <c r="H24" s="152">
        <f t="shared" si="2"/>
        <v>1</v>
      </c>
      <c r="I24" s="190">
        <f t="shared" si="1"/>
        <v>0.04163622018065956</v>
      </c>
    </row>
    <row r="25" spans="1:9" s="104" customFormat="1" ht="16.5" customHeight="1">
      <c r="A25" s="108" t="s">
        <v>13</v>
      </c>
      <c r="B25" s="35">
        <v>0</v>
      </c>
      <c r="C25" s="22">
        <v>0</v>
      </c>
      <c r="D25" s="32">
        <v>0</v>
      </c>
      <c r="E25" s="22">
        <v>0</v>
      </c>
      <c r="F25" s="32">
        <v>0</v>
      </c>
      <c r="G25" s="23">
        <v>1</v>
      </c>
      <c r="H25" s="45">
        <f t="shared" si="2"/>
        <v>1</v>
      </c>
      <c r="I25" s="124">
        <f t="shared" si="1"/>
        <v>0.04163622018065956</v>
      </c>
    </row>
    <row r="26" spans="1:9" ht="16.5" customHeight="1">
      <c r="A26" s="108" t="s">
        <v>14</v>
      </c>
      <c r="B26" s="35">
        <v>0</v>
      </c>
      <c r="C26" s="22">
        <v>0</v>
      </c>
      <c r="D26" s="32">
        <v>0</v>
      </c>
      <c r="E26" s="22">
        <v>0</v>
      </c>
      <c r="F26" s="32">
        <v>0</v>
      </c>
      <c r="G26" s="23">
        <v>0</v>
      </c>
      <c r="H26" s="45">
        <f t="shared" si="2"/>
        <v>0</v>
      </c>
      <c r="I26" s="112">
        <f t="shared" si="1"/>
        <v>0</v>
      </c>
    </row>
    <row r="27" spans="1:9" ht="16.5" customHeight="1">
      <c r="A27" s="108" t="s">
        <v>15</v>
      </c>
      <c r="B27" s="35">
        <v>0</v>
      </c>
      <c r="C27" s="22">
        <v>0</v>
      </c>
      <c r="D27" s="32">
        <v>0</v>
      </c>
      <c r="E27" s="22">
        <v>0</v>
      </c>
      <c r="F27" s="32">
        <v>0</v>
      </c>
      <c r="G27" s="23">
        <v>0</v>
      </c>
      <c r="H27" s="45">
        <f t="shared" si="2"/>
        <v>0</v>
      </c>
      <c r="I27" s="112">
        <f t="shared" si="1"/>
        <v>0</v>
      </c>
    </row>
    <row r="28" spans="1:9" ht="16.5" customHeight="1">
      <c r="A28" s="29" t="s">
        <v>16</v>
      </c>
      <c r="B28" s="57">
        <v>0</v>
      </c>
      <c r="C28" s="58">
        <v>0</v>
      </c>
      <c r="D28" s="59">
        <v>0</v>
      </c>
      <c r="E28" s="58">
        <v>0</v>
      </c>
      <c r="F28" s="59">
        <v>0</v>
      </c>
      <c r="G28" s="60">
        <v>0</v>
      </c>
      <c r="H28" s="61">
        <f t="shared" si="2"/>
        <v>0</v>
      </c>
      <c r="I28" s="115">
        <f t="shared" si="1"/>
        <v>0</v>
      </c>
    </row>
    <row r="29" spans="1:9" s="69" customFormat="1" ht="16.5" customHeight="1">
      <c r="A29" s="75" t="s">
        <v>36</v>
      </c>
      <c r="B29" s="166">
        <f aca="true" t="shared" si="7" ref="B29:G29">SUM(B30:B33)</f>
        <v>11</v>
      </c>
      <c r="C29" s="167">
        <f t="shared" si="7"/>
        <v>48</v>
      </c>
      <c r="D29" s="168">
        <f t="shared" si="7"/>
        <v>83</v>
      </c>
      <c r="E29" s="167">
        <f t="shared" si="7"/>
        <v>34</v>
      </c>
      <c r="F29" s="168">
        <f t="shared" si="7"/>
        <v>24</v>
      </c>
      <c r="G29" s="169">
        <f t="shared" si="7"/>
        <v>18</v>
      </c>
      <c r="H29" s="170">
        <f t="shared" si="2"/>
        <v>218</v>
      </c>
      <c r="I29" s="171">
        <f t="shared" si="1"/>
        <v>9.076695999383784</v>
      </c>
    </row>
    <row r="30" spans="1:9" s="104" customFormat="1" ht="16.5" customHeight="1">
      <c r="A30" s="108" t="s">
        <v>13</v>
      </c>
      <c r="B30" s="35">
        <v>1</v>
      </c>
      <c r="C30" s="22">
        <v>1</v>
      </c>
      <c r="D30" s="32">
        <v>0</v>
      </c>
      <c r="E30" s="22">
        <v>0</v>
      </c>
      <c r="F30" s="32">
        <v>0</v>
      </c>
      <c r="G30" s="23">
        <v>0</v>
      </c>
      <c r="H30" s="45">
        <f t="shared" si="2"/>
        <v>2</v>
      </c>
      <c r="I30" s="124">
        <f t="shared" si="1"/>
        <v>0.08327244036131912</v>
      </c>
    </row>
    <row r="31" spans="1:9" s="104" customFormat="1" ht="16.5" customHeight="1">
      <c r="A31" s="108" t="s">
        <v>14</v>
      </c>
      <c r="B31" s="35">
        <v>0</v>
      </c>
      <c r="C31" s="22">
        <v>7</v>
      </c>
      <c r="D31" s="32">
        <v>21</v>
      </c>
      <c r="E31" s="22">
        <v>21</v>
      </c>
      <c r="F31" s="32">
        <v>17</v>
      </c>
      <c r="G31" s="23">
        <v>18</v>
      </c>
      <c r="H31" s="45">
        <f t="shared" si="2"/>
        <v>84</v>
      </c>
      <c r="I31" s="112">
        <f t="shared" si="1"/>
        <v>3.497442495175403</v>
      </c>
    </row>
    <row r="32" spans="1:9" s="104" customFormat="1" ht="16.5" customHeight="1">
      <c r="A32" s="108" t="s">
        <v>15</v>
      </c>
      <c r="B32" s="35">
        <v>10</v>
      </c>
      <c r="C32" s="22">
        <v>40</v>
      </c>
      <c r="D32" s="32">
        <v>62</v>
      </c>
      <c r="E32" s="22">
        <v>13</v>
      </c>
      <c r="F32" s="32">
        <v>7</v>
      </c>
      <c r="G32" s="23">
        <v>0</v>
      </c>
      <c r="H32" s="45">
        <f t="shared" si="2"/>
        <v>132</v>
      </c>
      <c r="I32" s="112">
        <f t="shared" si="1"/>
        <v>5.495981063847061</v>
      </c>
    </row>
    <row r="33" spans="1:9" ht="16.5" customHeight="1">
      <c r="A33" s="29" t="s">
        <v>16</v>
      </c>
      <c r="B33" s="35">
        <v>0</v>
      </c>
      <c r="C33" s="22">
        <v>0</v>
      </c>
      <c r="D33" s="32">
        <v>0</v>
      </c>
      <c r="E33" s="22">
        <v>0</v>
      </c>
      <c r="F33" s="32">
        <v>0</v>
      </c>
      <c r="G33" s="23">
        <v>0</v>
      </c>
      <c r="H33" s="45">
        <f t="shared" si="2"/>
        <v>0</v>
      </c>
      <c r="I33" s="112">
        <f t="shared" si="1"/>
        <v>0</v>
      </c>
    </row>
    <row r="34" spans="1:9" s="69" customFormat="1" ht="16.5" customHeight="1">
      <c r="A34" s="81" t="s">
        <v>20</v>
      </c>
      <c r="B34" s="34">
        <v>0</v>
      </c>
      <c r="C34" s="27">
        <v>0</v>
      </c>
      <c r="D34" s="31">
        <v>3</v>
      </c>
      <c r="E34" s="27">
        <v>2</v>
      </c>
      <c r="F34" s="31">
        <v>0</v>
      </c>
      <c r="G34" s="28">
        <v>0</v>
      </c>
      <c r="H34" s="170">
        <f t="shared" si="2"/>
        <v>5</v>
      </c>
      <c r="I34" s="173">
        <f t="shared" si="1"/>
        <v>0.2081811009032978</v>
      </c>
    </row>
    <row r="35" spans="1:9" s="69" customFormat="1" ht="16.5" customHeight="1">
      <c r="A35" s="75" t="s">
        <v>37</v>
      </c>
      <c r="B35" s="166">
        <f aca="true" t="shared" si="8" ref="B35:G35">SUM(B36+B42+B43)</f>
        <v>19</v>
      </c>
      <c r="C35" s="167">
        <f t="shared" si="8"/>
        <v>65</v>
      </c>
      <c r="D35" s="168">
        <f t="shared" si="8"/>
        <v>112</v>
      </c>
      <c r="E35" s="167">
        <f t="shared" si="8"/>
        <v>76</v>
      </c>
      <c r="F35" s="168">
        <f t="shared" si="8"/>
        <v>29</v>
      </c>
      <c r="G35" s="169">
        <f t="shared" si="8"/>
        <v>41</v>
      </c>
      <c r="H35" s="170">
        <f t="shared" si="2"/>
        <v>342</v>
      </c>
      <c r="I35" s="171">
        <f t="shared" si="1"/>
        <v>14.239587301785571</v>
      </c>
    </row>
    <row r="36" spans="1:9" s="104" customFormat="1" ht="16.5" customHeight="1">
      <c r="A36" s="108" t="s">
        <v>13</v>
      </c>
      <c r="B36" s="35">
        <f aca="true" t="shared" si="9" ref="B36:G36">SUM(B37:B41)</f>
        <v>19</v>
      </c>
      <c r="C36" s="22">
        <f t="shared" si="9"/>
        <v>65</v>
      </c>
      <c r="D36" s="32">
        <f t="shared" si="9"/>
        <v>112</v>
      </c>
      <c r="E36" s="22">
        <f t="shared" si="9"/>
        <v>76</v>
      </c>
      <c r="F36" s="32">
        <f t="shared" si="9"/>
        <v>29</v>
      </c>
      <c r="G36" s="23">
        <f t="shared" si="9"/>
        <v>41</v>
      </c>
      <c r="H36" s="45">
        <f t="shared" si="2"/>
        <v>342</v>
      </c>
      <c r="I36" s="112">
        <f t="shared" si="1"/>
        <v>14.239587301785571</v>
      </c>
    </row>
    <row r="37" spans="1:11" s="104" customFormat="1" ht="16.5" customHeight="1">
      <c r="A37" s="108" t="s">
        <v>22</v>
      </c>
      <c r="B37" s="35">
        <v>12</v>
      </c>
      <c r="C37" s="22">
        <v>36</v>
      </c>
      <c r="D37" s="32">
        <v>63</v>
      </c>
      <c r="E37" s="22">
        <v>43</v>
      </c>
      <c r="F37" s="32">
        <v>14</v>
      </c>
      <c r="G37" s="23">
        <v>19</v>
      </c>
      <c r="H37" s="45">
        <f t="shared" si="2"/>
        <v>187</v>
      </c>
      <c r="I37" s="112">
        <f t="shared" si="1"/>
        <v>7.785973173783337</v>
      </c>
      <c r="K37" s="105"/>
    </row>
    <row r="38" spans="1:9" s="104" customFormat="1" ht="16.5" customHeight="1">
      <c r="A38" s="108" t="s">
        <v>23</v>
      </c>
      <c r="B38" s="35">
        <v>2</v>
      </c>
      <c r="C38" s="22">
        <v>21</v>
      </c>
      <c r="D38" s="32">
        <v>17</v>
      </c>
      <c r="E38" s="22">
        <v>11</v>
      </c>
      <c r="F38" s="32">
        <v>0</v>
      </c>
      <c r="G38" s="23">
        <v>0</v>
      </c>
      <c r="H38" s="45">
        <f t="shared" si="2"/>
        <v>51</v>
      </c>
      <c r="I38" s="112">
        <f t="shared" si="1"/>
        <v>2.1234472292136375</v>
      </c>
    </row>
    <row r="39" spans="1:9" s="104" customFormat="1" ht="16.5" customHeight="1">
      <c r="A39" s="108" t="s">
        <v>24</v>
      </c>
      <c r="B39" s="35">
        <v>1</v>
      </c>
      <c r="C39" s="22">
        <v>0</v>
      </c>
      <c r="D39" s="32">
        <v>3</v>
      </c>
      <c r="E39" s="22">
        <v>3</v>
      </c>
      <c r="F39" s="32">
        <v>0</v>
      </c>
      <c r="G39" s="23">
        <v>0</v>
      </c>
      <c r="H39" s="45">
        <f t="shared" si="2"/>
        <v>7</v>
      </c>
      <c r="I39" s="124">
        <f t="shared" si="1"/>
        <v>0.2914535412646169</v>
      </c>
    </row>
    <row r="40" spans="1:9" s="104" customFormat="1" ht="16.5" customHeight="1">
      <c r="A40" s="108" t="s">
        <v>25</v>
      </c>
      <c r="B40" s="35">
        <v>4</v>
      </c>
      <c r="C40" s="22">
        <v>4</v>
      </c>
      <c r="D40" s="32">
        <v>19</v>
      </c>
      <c r="E40" s="22">
        <v>19</v>
      </c>
      <c r="F40" s="32">
        <v>13</v>
      </c>
      <c r="G40" s="23">
        <v>21</v>
      </c>
      <c r="H40" s="45">
        <f t="shared" si="2"/>
        <v>80</v>
      </c>
      <c r="I40" s="112">
        <f t="shared" si="1"/>
        <v>3.330897614452765</v>
      </c>
    </row>
    <row r="41" spans="1:9" s="104" customFormat="1" ht="16.5" customHeight="1">
      <c r="A41" s="108" t="s">
        <v>29</v>
      </c>
      <c r="B41" s="35">
        <v>0</v>
      </c>
      <c r="C41" s="22">
        <v>4</v>
      </c>
      <c r="D41" s="32">
        <v>10</v>
      </c>
      <c r="E41" s="22">
        <v>0</v>
      </c>
      <c r="F41" s="32">
        <v>2</v>
      </c>
      <c r="G41" s="23">
        <v>1</v>
      </c>
      <c r="H41" s="45">
        <f t="shared" si="2"/>
        <v>17</v>
      </c>
      <c r="I41" s="124">
        <f t="shared" si="1"/>
        <v>0.7078157430712125</v>
      </c>
    </row>
    <row r="42" spans="1:9" ht="16.5" customHeight="1">
      <c r="A42" s="108" t="s">
        <v>14</v>
      </c>
      <c r="B42" s="35">
        <v>0</v>
      </c>
      <c r="C42" s="22">
        <v>0</v>
      </c>
      <c r="D42" s="32">
        <v>0</v>
      </c>
      <c r="E42" s="22">
        <v>0</v>
      </c>
      <c r="F42" s="32">
        <v>0</v>
      </c>
      <c r="G42" s="23">
        <v>0</v>
      </c>
      <c r="H42" s="45">
        <f t="shared" si="2"/>
        <v>0</v>
      </c>
      <c r="I42" s="112">
        <f t="shared" si="1"/>
        <v>0</v>
      </c>
    </row>
    <row r="43" spans="1:9" ht="16.5" customHeight="1">
      <c r="A43" s="29" t="s">
        <v>16</v>
      </c>
      <c r="B43" s="52">
        <v>0</v>
      </c>
      <c r="C43" s="53">
        <v>0</v>
      </c>
      <c r="D43" s="54">
        <v>0</v>
      </c>
      <c r="E43" s="53">
        <v>0</v>
      </c>
      <c r="F43" s="54">
        <v>0</v>
      </c>
      <c r="G43" s="55">
        <v>0</v>
      </c>
      <c r="H43" s="56">
        <f t="shared" si="2"/>
        <v>0</v>
      </c>
      <c r="I43" s="114">
        <f t="shared" si="1"/>
        <v>0</v>
      </c>
    </row>
    <row r="44" spans="1:9" s="69" customFormat="1" ht="16.5" customHeight="1">
      <c r="A44" s="106" t="s">
        <v>54</v>
      </c>
      <c r="B44" s="34">
        <v>0</v>
      </c>
      <c r="C44" s="27">
        <v>0</v>
      </c>
      <c r="D44" s="31">
        <v>1</v>
      </c>
      <c r="E44" s="27">
        <v>0</v>
      </c>
      <c r="F44" s="31">
        <v>0</v>
      </c>
      <c r="G44" s="28">
        <v>0</v>
      </c>
      <c r="H44" s="146">
        <f t="shared" si="2"/>
        <v>1</v>
      </c>
      <c r="I44" s="173">
        <f t="shared" si="1"/>
        <v>0.04163622018065956</v>
      </c>
    </row>
    <row r="45" spans="1:9" s="69" customFormat="1" ht="16.5" customHeight="1">
      <c r="A45" s="106" t="s">
        <v>55</v>
      </c>
      <c r="B45" s="34">
        <v>3</v>
      </c>
      <c r="C45" s="27">
        <v>1</v>
      </c>
      <c r="D45" s="31">
        <v>3</v>
      </c>
      <c r="E45" s="27">
        <v>1</v>
      </c>
      <c r="F45" s="31">
        <v>1</v>
      </c>
      <c r="G45" s="28">
        <v>4</v>
      </c>
      <c r="H45" s="146">
        <f t="shared" si="2"/>
        <v>13</v>
      </c>
      <c r="I45" s="173">
        <f t="shared" si="1"/>
        <v>0.5412708623485742</v>
      </c>
    </row>
    <row r="46" spans="1:9" s="69" customFormat="1" ht="16.5" customHeight="1">
      <c r="A46" s="75" t="s">
        <v>30</v>
      </c>
      <c r="B46" s="166">
        <f aca="true" t="shared" si="10" ref="B46:G46">SUM(B47:B50)</f>
        <v>0</v>
      </c>
      <c r="C46" s="167">
        <f t="shared" si="10"/>
        <v>1</v>
      </c>
      <c r="D46" s="168">
        <f t="shared" si="10"/>
        <v>5</v>
      </c>
      <c r="E46" s="167">
        <f t="shared" si="10"/>
        <v>0</v>
      </c>
      <c r="F46" s="168">
        <f t="shared" si="10"/>
        <v>0</v>
      </c>
      <c r="G46" s="169">
        <f t="shared" si="10"/>
        <v>0</v>
      </c>
      <c r="H46" s="170">
        <f t="shared" si="2"/>
        <v>6</v>
      </c>
      <c r="I46" s="172">
        <f t="shared" si="1"/>
        <v>0.24981732108395735</v>
      </c>
    </row>
    <row r="47" spans="1:9" s="104" customFormat="1" ht="16.5" customHeight="1">
      <c r="A47" s="108" t="s">
        <v>13</v>
      </c>
      <c r="B47" s="57">
        <v>0</v>
      </c>
      <c r="C47" s="58">
        <v>1</v>
      </c>
      <c r="D47" s="59">
        <v>4</v>
      </c>
      <c r="E47" s="58">
        <v>0</v>
      </c>
      <c r="F47" s="59">
        <v>0</v>
      </c>
      <c r="G47" s="60">
        <v>0</v>
      </c>
      <c r="H47" s="61">
        <f t="shared" si="2"/>
        <v>5</v>
      </c>
      <c r="I47" s="133">
        <f t="shared" si="1"/>
        <v>0.2081811009032978</v>
      </c>
    </row>
    <row r="48" spans="1:9" s="104" customFormat="1" ht="16.5" customHeight="1">
      <c r="A48" s="108" t="s">
        <v>14</v>
      </c>
      <c r="B48" s="154">
        <v>0</v>
      </c>
      <c r="C48" s="137">
        <v>0</v>
      </c>
      <c r="D48" s="137">
        <v>1</v>
      </c>
      <c r="E48" s="137">
        <v>0</v>
      </c>
      <c r="F48" s="137">
        <v>0</v>
      </c>
      <c r="G48" s="137">
        <v>0</v>
      </c>
      <c r="H48" s="195">
        <f t="shared" si="2"/>
        <v>1</v>
      </c>
      <c r="I48" s="191">
        <f t="shared" si="1"/>
        <v>0.04163622018065956</v>
      </c>
    </row>
    <row r="49" spans="1:9" ht="16.5" customHeight="1">
      <c r="A49" s="66" t="s">
        <v>15</v>
      </c>
      <c r="B49" s="62">
        <v>0</v>
      </c>
      <c r="C49" s="63">
        <v>0</v>
      </c>
      <c r="D49" s="64">
        <v>0</v>
      </c>
      <c r="E49" s="63">
        <v>0</v>
      </c>
      <c r="F49" s="64">
        <v>0</v>
      </c>
      <c r="G49" s="65">
        <v>0</v>
      </c>
      <c r="H49" s="45">
        <f t="shared" si="2"/>
        <v>0</v>
      </c>
      <c r="I49" s="112">
        <f t="shared" si="1"/>
        <v>0</v>
      </c>
    </row>
    <row r="50" spans="1:9" s="104" customFormat="1" ht="16.5" customHeight="1">
      <c r="A50" s="37" t="s">
        <v>16</v>
      </c>
      <c r="B50" s="128">
        <v>0</v>
      </c>
      <c r="C50" s="53">
        <v>0</v>
      </c>
      <c r="D50" s="53">
        <v>0</v>
      </c>
      <c r="E50" s="53">
        <v>0</v>
      </c>
      <c r="F50" s="53">
        <v>0</v>
      </c>
      <c r="G50" s="55">
        <v>0</v>
      </c>
      <c r="H50" s="56">
        <f t="shared" si="2"/>
        <v>0</v>
      </c>
      <c r="I50" s="114">
        <f t="shared" si="1"/>
        <v>0</v>
      </c>
    </row>
    <row r="51" spans="1:9" s="69" customFormat="1" ht="16.5" customHeight="1">
      <c r="A51" s="81" t="s">
        <v>21</v>
      </c>
      <c r="B51" s="174">
        <v>0</v>
      </c>
      <c r="C51" s="175">
        <v>0</v>
      </c>
      <c r="D51" s="176">
        <v>1</v>
      </c>
      <c r="E51" s="175">
        <v>0</v>
      </c>
      <c r="F51" s="176">
        <v>1</v>
      </c>
      <c r="G51" s="177">
        <v>0</v>
      </c>
      <c r="H51" s="146">
        <f t="shared" si="2"/>
        <v>2</v>
      </c>
      <c r="I51" s="173">
        <f t="shared" si="1"/>
        <v>0.08327244036131912</v>
      </c>
    </row>
    <row r="52" spans="1:9" ht="16.5" customHeight="1">
      <c r="A52" s="81" t="s">
        <v>26</v>
      </c>
      <c r="B52" s="34">
        <v>0</v>
      </c>
      <c r="C52" s="27">
        <v>0</v>
      </c>
      <c r="D52" s="31">
        <v>0</v>
      </c>
      <c r="E52" s="27">
        <v>0</v>
      </c>
      <c r="F52" s="31">
        <v>0</v>
      </c>
      <c r="G52" s="28">
        <v>0</v>
      </c>
      <c r="H52" s="146">
        <f t="shared" si="2"/>
        <v>0</v>
      </c>
      <c r="I52" s="119">
        <f t="shared" si="1"/>
        <v>0</v>
      </c>
    </row>
    <row r="53" spans="1:9" s="69" customFormat="1" ht="16.5" customHeight="1">
      <c r="A53" s="75" t="s">
        <v>41</v>
      </c>
      <c r="B53" s="166">
        <f aca="true" t="shared" si="11" ref="B53:G53">B54+B59</f>
        <v>4</v>
      </c>
      <c r="C53" s="167">
        <f t="shared" si="11"/>
        <v>9</v>
      </c>
      <c r="D53" s="168">
        <f t="shared" si="11"/>
        <v>54</v>
      </c>
      <c r="E53" s="167">
        <f t="shared" si="11"/>
        <v>36</v>
      </c>
      <c r="F53" s="168">
        <f t="shared" si="11"/>
        <v>2</v>
      </c>
      <c r="G53" s="169">
        <f t="shared" si="11"/>
        <v>4</v>
      </c>
      <c r="H53" s="170">
        <f t="shared" si="2"/>
        <v>109</v>
      </c>
      <c r="I53" s="171">
        <f t="shared" si="1"/>
        <v>4.538347999691892</v>
      </c>
    </row>
    <row r="54" spans="1:9" s="104" customFormat="1" ht="16.5" customHeight="1">
      <c r="A54" s="134" t="s">
        <v>59</v>
      </c>
      <c r="B54" s="129">
        <f aca="true" t="shared" si="12" ref="B54:G54">SUM(B55:B58)</f>
        <v>2</v>
      </c>
      <c r="C54" s="130">
        <f t="shared" si="12"/>
        <v>7</v>
      </c>
      <c r="D54" s="131">
        <f t="shared" si="12"/>
        <v>47</v>
      </c>
      <c r="E54" s="130">
        <f t="shared" si="12"/>
        <v>33</v>
      </c>
      <c r="F54" s="131">
        <f t="shared" si="12"/>
        <v>1</v>
      </c>
      <c r="G54" s="132">
        <f t="shared" si="12"/>
        <v>4</v>
      </c>
      <c r="H54" s="125">
        <f t="shared" si="2"/>
        <v>94</v>
      </c>
      <c r="I54" s="126">
        <f t="shared" si="1"/>
        <v>3.9138046969819986</v>
      </c>
    </row>
    <row r="55" spans="1:9" s="104" customFormat="1" ht="16.5" customHeight="1">
      <c r="A55" s="66" t="s">
        <v>17</v>
      </c>
      <c r="B55" s="62">
        <v>2</v>
      </c>
      <c r="C55" s="63">
        <v>7</v>
      </c>
      <c r="D55" s="64">
        <v>43</v>
      </c>
      <c r="E55" s="63">
        <v>23</v>
      </c>
      <c r="F55" s="64">
        <v>1</v>
      </c>
      <c r="G55" s="65">
        <v>4</v>
      </c>
      <c r="H55" s="45">
        <f t="shared" si="2"/>
        <v>80</v>
      </c>
      <c r="I55" s="112">
        <f t="shared" si="1"/>
        <v>3.330897614452765</v>
      </c>
    </row>
    <row r="56" spans="1:9" s="104" customFormat="1" ht="16.5" customHeight="1">
      <c r="A56" s="66" t="s">
        <v>18</v>
      </c>
      <c r="B56" s="35">
        <v>0</v>
      </c>
      <c r="C56" s="22">
        <v>0</v>
      </c>
      <c r="D56" s="32">
        <v>4</v>
      </c>
      <c r="E56" s="22">
        <v>10</v>
      </c>
      <c r="F56" s="32">
        <v>0</v>
      </c>
      <c r="G56" s="23">
        <v>0</v>
      </c>
      <c r="H56" s="45">
        <f t="shared" si="2"/>
        <v>14</v>
      </c>
      <c r="I56" s="124">
        <f t="shared" si="1"/>
        <v>0.5829070825292338</v>
      </c>
    </row>
    <row r="57" spans="1:9" s="104" customFormat="1" ht="16.5" customHeight="1">
      <c r="A57" s="66" t="s">
        <v>19</v>
      </c>
      <c r="B57" s="62">
        <v>0</v>
      </c>
      <c r="C57" s="63">
        <v>0</v>
      </c>
      <c r="D57" s="64">
        <v>0</v>
      </c>
      <c r="E57" s="63">
        <v>0</v>
      </c>
      <c r="F57" s="64">
        <v>0</v>
      </c>
      <c r="G57" s="65">
        <v>0</v>
      </c>
      <c r="H57" s="45">
        <f t="shared" si="2"/>
        <v>0</v>
      </c>
      <c r="I57" s="112">
        <f t="shared" si="1"/>
        <v>0</v>
      </c>
    </row>
    <row r="58" spans="1:9" s="104" customFormat="1" ht="16.5" customHeight="1">
      <c r="A58" s="66" t="s">
        <v>27</v>
      </c>
      <c r="B58" s="35">
        <v>0</v>
      </c>
      <c r="C58" s="22">
        <v>0</v>
      </c>
      <c r="D58" s="32">
        <v>0</v>
      </c>
      <c r="E58" s="22">
        <v>0</v>
      </c>
      <c r="F58" s="32">
        <v>0</v>
      </c>
      <c r="G58" s="23">
        <v>0</v>
      </c>
      <c r="H58" s="45">
        <f t="shared" si="2"/>
        <v>0</v>
      </c>
      <c r="I58" s="112">
        <f t="shared" si="1"/>
        <v>0</v>
      </c>
    </row>
    <row r="59" spans="1:9" s="104" customFormat="1" ht="16.5" customHeight="1">
      <c r="A59" s="134" t="s">
        <v>58</v>
      </c>
      <c r="B59" s="129">
        <f aca="true" t="shared" si="13" ref="B59:G59">SUM(B60:B63)</f>
        <v>2</v>
      </c>
      <c r="C59" s="130">
        <f t="shared" si="13"/>
        <v>2</v>
      </c>
      <c r="D59" s="131">
        <f t="shared" si="13"/>
        <v>7</v>
      </c>
      <c r="E59" s="130">
        <f t="shared" si="13"/>
        <v>3</v>
      </c>
      <c r="F59" s="131">
        <f t="shared" si="13"/>
        <v>1</v>
      </c>
      <c r="G59" s="132">
        <f t="shared" si="13"/>
        <v>0</v>
      </c>
      <c r="H59" s="125">
        <f t="shared" si="2"/>
        <v>15</v>
      </c>
      <c r="I59" s="127">
        <f t="shared" si="1"/>
        <v>0.6245433027098934</v>
      </c>
    </row>
    <row r="60" spans="1:9" s="104" customFormat="1" ht="16.5" customHeight="1">
      <c r="A60" s="66" t="s">
        <v>17</v>
      </c>
      <c r="B60" s="62">
        <v>2</v>
      </c>
      <c r="C60" s="63">
        <v>2</v>
      </c>
      <c r="D60" s="64">
        <v>5</v>
      </c>
      <c r="E60" s="63">
        <v>2</v>
      </c>
      <c r="F60" s="64">
        <v>1</v>
      </c>
      <c r="G60" s="65">
        <v>0</v>
      </c>
      <c r="H60" s="45">
        <f t="shared" si="2"/>
        <v>12</v>
      </c>
      <c r="I60" s="124">
        <f t="shared" si="1"/>
        <v>0.4996346421679147</v>
      </c>
    </row>
    <row r="61" spans="1:9" s="104" customFormat="1" ht="16.5" customHeight="1">
      <c r="A61" s="108" t="s">
        <v>18</v>
      </c>
      <c r="B61" s="35">
        <v>0</v>
      </c>
      <c r="C61" s="22">
        <v>0</v>
      </c>
      <c r="D61" s="32">
        <v>2</v>
      </c>
      <c r="E61" s="22">
        <v>1</v>
      </c>
      <c r="F61" s="32">
        <v>0</v>
      </c>
      <c r="G61" s="23">
        <v>0</v>
      </c>
      <c r="H61" s="61">
        <f t="shared" si="2"/>
        <v>3</v>
      </c>
      <c r="I61" s="133">
        <f t="shared" si="1"/>
        <v>0.12490866054197867</v>
      </c>
    </row>
    <row r="62" spans="1:9" ht="16.5" customHeight="1">
      <c r="A62" s="66" t="s">
        <v>19</v>
      </c>
      <c r="B62" s="62">
        <v>0</v>
      </c>
      <c r="C62" s="63">
        <v>0</v>
      </c>
      <c r="D62" s="64">
        <v>0</v>
      </c>
      <c r="E62" s="63">
        <v>0</v>
      </c>
      <c r="F62" s="64">
        <v>0</v>
      </c>
      <c r="G62" s="65">
        <v>0</v>
      </c>
      <c r="H62" s="45">
        <f t="shared" si="2"/>
        <v>0</v>
      </c>
      <c r="I62" s="112">
        <f t="shared" si="1"/>
        <v>0</v>
      </c>
    </row>
    <row r="63" spans="1:9" ht="16.5" customHeight="1">
      <c r="A63" s="109" t="s">
        <v>27</v>
      </c>
      <c r="B63" s="57">
        <v>0</v>
      </c>
      <c r="C63" s="58">
        <v>0</v>
      </c>
      <c r="D63" s="59">
        <v>0</v>
      </c>
      <c r="E63" s="58">
        <v>0</v>
      </c>
      <c r="F63" s="59">
        <v>0</v>
      </c>
      <c r="G63" s="60">
        <v>0</v>
      </c>
      <c r="H63" s="61">
        <f t="shared" si="2"/>
        <v>0</v>
      </c>
      <c r="I63" s="115">
        <f t="shared" si="1"/>
        <v>0</v>
      </c>
    </row>
    <row r="64" spans="1:9" s="69" customFormat="1" ht="16.5" customHeight="1">
      <c r="A64" s="75" t="s">
        <v>38</v>
      </c>
      <c r="B64" s="166">
        <f aca="true" t="shared" si="14" ref="B64:G64">SUM(B65:B67)</f>
        <v>1</v>
      </c>
      <c r="C64" s="167">
        <f t="shared" si="14"/>
        <v>1</v>
      </c>
      <c r="D64" s="168">
        <f t="shared" si="14"/>
        <v>2</v>
      </c>
      <c r="E64" s="167">
        <f t="shared" si="14"/>
        <v>2</v>
      </c>
      <c r="F64" s="168">
        <f t="shared" si="14"/>
        <v>1</v>
      </c>
      <c r="G64" s="169">
        <f t="shared" si="14"/>
        <v>1</v>
      </c>
      <c r="H64" s="170">
        <f t="shared" si="2"/>
        <v>8</v>
      </c>
      <c r="I64" s="172">
        <f t="shared" si="1"/>
        <v>0.33308976144527647</v>
      </c>
    </row>
    <row r="65" spans="1:9" s="104" customFormat="1" ht="16.5" customHeight="1">
      <c r="A65" s="66" t="s">
        <v>13</v>
      </c>
      <c r="B65" s="62">
        <v>1</v>
      </c>
      <c r="C65" s="63">
        <v>0</v>
      </c>
      <c r="D65" s="64">
        <v>0</v>
      </c>
      <c r="E65" s="63">
        <v>1</v>
      </c>
      <c r="F65" s="64">
        <v>1</v>
      </c>
      <c r="G65" s="65">
        <v>1</v>
      </c>
      <c r="H65" s="45">
        <f t="shared" si="2"/>
        <v>4</v>
      </c>
      <c r="I65" s="124">
        <f t="shared" si="1"/>
        <v>0.16654488072263823</v>
      </c>
    </row>
    <row r="66" spans="1:9" ht="16.5" customHeight="1">
      <c r="A66" s="108" t="s">
        <v>15</v>
      </c>
      <c r="B66" s="62">
        <v>0</v>
      </c>
      <c r="C66" s="63">
        <v>1</v>
      </c>
      <c r="D66" s="64">
        <v>2</v>
      </c>
      <c r="E66" s="63">
        <v>1</v>
      </c>
      <c r="F66" s="64">
        <v>0</v>
      </c>
      <c r="G66" s="65">
        <v>0</v>
      </c>
      <c r="H66" s="45">
        <f t="shared" si="2"/>
        <v>4</v>
      </c>
      <c r="I66" s="124">
        <f t="shared" si="1"/>
        <v>0.16654488072263823</v>
      </c>
    </row>
    <row r="67" spans="1:9" ht="16.5" customHeight="1">
      <c r="A67" s="29" t="s">
        <v>16</v>
      </c>
      <c r="B67" s="52">
        <v>0</v>
      </c>
      <c r="C67" s="53">
        <v>0</v>
      </c>
      <c r="D67" s="54">
        <v>0</v>
      </c>
      <c r="E67" s="53">
        <v>0</v>
      </c>
      <c r="F67" s="54">
        <v>0</v>
      </c>
      <c r="G67" s="55">
        <v>0</v>
      </c>
      <c r="H67" s="56">
        <f t="shared" si="2"/>
        <v>0</v>
      </c>
      <c r="I67" s="114">
        <f t="shared" si="1"/>
        <v>0</v>
      </c>
    </row>
    <row r="68" spans="1:9" s="69" customFormat="1" ht="16.5" customHeight="1">
      <c r="A68" s="75" t="s">
        <v>39</v>
      </c>
      <c r="B68" s="129">
        <f aca="true" t="shared" si="15" ref="B68:G68">SUM(B69:B72)</f>
        <v>9</v>
      </c>
      <c r="C68" s="167">
        <f t="shared" si="15"/>
        <v>9</v>
      </c>
      <c r="D68" s="168">
        <f t="shared" si="15"/>
        <v>25</v>
      </c>
      <c r="E68" s="167">
        <f t="shared" si="15"/>
        <v>24</v>
      </c>
      <c r="F68" s="168">
        <f t="shared" si="15"/>
        <v>9</v>
      </c>
      <c r="G68" s="169">
        <f t="shared" si="15"/>
        <v>24</v>
      </c>
      <c r="H68" s="170">
        <f t="shared" si="2"/>
        <v>100</v>
      </c>
      <c r="I68" s="171">
        <f aca="true" t="shared" si="16" ref="I68:I82">H68/B$83*100000</f>
        <v>4.163622018065956</v>
      </c>
    </row>
    <row r="69" spans="1:9" s="104" customFormat="1" ht="16.5" customHeight="1">
      <c r="A69" s="108" t="s">
        <v>13</v>
      </c>
      <c r="B69" s="35">
        <v>6</v>
      </c>
      <c r="C69" s="22">
        <v>1</v>
      </c>
      <c r="D69" s="32">
        <v>3</v>
      </c>
      <c r="E69" s="22">
        <v>3</v>
      </c>
      <c r="F69" s="32">
        <v>5</v>
      </c>
      <c r="G69" s="23">
        <v>18</v>
      </c>
      <c r="H69" s="45">
        <f aca="true" t="shared" si="17" ref="H69:H82">SUM(B69:G69)</f>
        <v>36</v>
      </c>
      <c r="I69" s="112">
        <f t="shared" si="16"/>
        <v>1.498903926503744</v>
      </c>
    </row>
    <row r="70" spans="1:9" s="104" customFormat="1" ht="16.5" customHeight="1">
      <c r="A70" s="108" t="s">
        <v>14</v>
      </c>
      <c r="B70" s="62">
        <v>3</v>
      </c>
      <c r="C70" s="63">
        <v>8</v>
      </c>
      <c r="D70" s="64">
        <v>18</v>
      </c>
      <c r="E70" s="63">
        <v>20</v>
      </c>
      <c r="F70" s="64">
        <v>4</v>
      </c>
      <c r="G70" s="65">
        <v>6</v>
      </c>
      <c r="H70" s="45">
        <f t="shared" si="17"/>
        <v>59</v>
      </c>
      <c r="I70" s="112">
        <f t="shared" si="16"/>
        <v>2.456536990658914</v>
      </c>
    </row>
    <row r="71" spans="1:9" s="104" customFormat="1" ht="16.5" customHeight="1">
      <c r="A71" s="108" t="s">
        <v>15</v>
      </c>
      <c r="B71" s="35">
        <v>0</v>
      </c>
      <c r="C71" s="22">
        <v>0</v>
      </c>
      <c r="D71" s="32">
        <v>4</v>
      </c>
      <c r="E71" s="22">
        <v>1</v>
      </c>
      <c r="F71" s="32">
        <v>0</v>
      </c>
      <c r="G71" s="23">
        <v>0</v>
      </c>
      <c r="H71" s="45">
        <f t="shared" si="17"/>
        <v>5</v>
      </c>
      <c r="I71" s="124">
        <f t="shared" si="16"/>
        <v>0.2081811009032978</v>
      </c>
    </row>
    <row r="72" spans="1:9" s="104" customFormat="1" ht="16.5" customHeight="1">
      <c r="A72" s="29" t="s">
        <v>16</v>
      </c>
      <c r="B72" s="62">
        <v>0</v>
      </c>
      <c r="C72" s="63">
        <v>0</v>
      </c>
      <c r="D72" s="64">
        <v>0</v>
      </c>
      <c r="E72" s="63">
        <v>0</v>
      </c>
      <c r="F72" s="64">
        <v>0</v>
      </c>
      <c r="G72" s="65">
        <v>0</v>
      </c>
      <c r="H72" s="45">
        <f t="shared" si="17"/>
        <v>0</v>
      </c>
      <c r="I72" s="112">
        <f t="shared" si="16"/>
        <v>0</v>
      </c>
    </row>
    <row r="73" spans="1:9" s="69" customFormat="1" ht="16.5" customHeight="1">
      <c r="A73" s="75" t="s">
        <v>40</v>
      </c>
      <c r="B73" s="166">
        <f aca="true" t="shared" si="18" ref="B73:G73">SUM(B74:B77)</f>
        <v>4</v>
      </c>
      <c r="C73" s="167">
        <f t="shared" si="18"/>
        <v>2</v>
      </c>
      <c r="D73" s="168">
        <f t="shared" si="18"/>
        <v>19</v>
      </c>
      <c r="E73" s="167">
        <f t="shared" si="18"/>
        <v>10</v>
      </c>
      <c r="F73" s="168">
        <f t="shared" si="18"/>
        <v>8</v>
      </c>
      <c r="G73" s="169">
        <f t="shared" si="18"/>
        <v>18</v>
      </c>
      <c r="H73" s="170">
        <f t="shared" si="17"/>
        <v>61</v>
      </c>
      <c r="I73" s="171">
        <f t="shared" si="16"/>
        <v>2.5398094310202333</v>
      </c>
    </row>
    <row r="74" spans="1:9" s="104" customFormat="1" ht="16.5" customHeight="1">
      <c r="A74" s="108" t="s">
        <v>13</v>
      </c>
      <c r="B74" s="35">
        <v>1</v>
      </c>
      <c r="C74" s="22">
        <v>1</v>
      </c>
      <c r="D74" s="32">
        <v>10</v>
      </c>
      <c r="E74" s="22">
        <v>6</v>
      </c>
      <c r="F74" s="32">
        <v>8</v>
      </c>
      <c r="G74" s="23">
        <v>16</v>
      </c>
      <c r="H74" s="45">
        <f t="shared" si="17"/>
        <v>42</v>
      </c>
      <c r="I74" s="112">
        <f t="shared" si="16"/>
        <v>1.7487212475877014</v>
      </c>
    </row>
    <row r="75" spans="1:9" s="104" customFormat="1" ht="16.5" customHeight="1">
      <c r="A75" s="108" t="s">
        <v>14</v>
      </c>
      <c r="B75" s="35">
        <v>0</v>
      </c>
      <c r="C75" s="22">
        <v>1</v>
      </c>
      <c r="D75" s="32">
        <v>1</v>
      </c>
      <c r="E75" s="22">
        <v>1</v>
      </c>
      <c r="F75" s="32">
        <v>0</v>
      </c>
      <c r="G75" s="23">
        <v>2</v>
      </c>
      <c r="H75" s="45">
        <f t="shared" si="17"/>
        <v>5</v>
      </c>
      <c r="I75" s="124">
        <f t="shared" si="16"/>
        <v>0.2081811009032978</v>
      </c>
    </row>
    <row r="76" spans="1:9" s="104" customFormat="1" ht="16.5" customHeight="1">
      <c r="A76" s="108" t="s">
        <v>15</v>
      </c>
      <c r="B76" s="35">
        <v>2</v>
      </c>
      <c r="C76" s="22">
        <v>0</v>
      </c>
      <c r="D76" s="32">
        <v>8</v>
      </c>
      <c r="E76" s="22">
        <v>3</v>
      </c>
      <c r="F76" s="32">
        <v>0</v>
      </c>
      <c r="G76" s="23">
        <v>0</v>
      </c>
      <c r="H76" s="45">
        <f t="shared" si="17"/>
        <v>13</v>
      </c>
      <c r="I76" s="124">
        <f t="shared" si="16"/>
        <v>0.5412708623485742</v>
      </c>
    </row>
    <row r="77" spans="1:9" s="104" customFormat="1" ht="16.5" customHeight="1">
      <c r="A77" s="24" t="s">
        <v>16</v>
      </c>
      <c r="B77" s="36">
        <v>1</v>
      </c>
      <c r="C77" s="25">
        <v>0</v>
      </c>
      <c r="D77" s="33">
        <v>0</v>
      </c>
      <c r="E77" s="25">
        <v>0</v>
      </c>
      <c r="F77" s="33">
        <v>0</v>
      </c>
      <c r="G77" s="26">
        <v>0</v>
      </c>
      <c r="H77" s="51">
        <f t="shared" si="17"/>
        <v>1</v>
      </c>
      <c r="I77" s="157">
        <f t="shared" si="16"/>
        <v>0.04163622018065956</v>
      </c>
    </row>
    <row r="78" spans="1:12" s="69" customFormat="1" ht="21" customHeight="1">
      <c r="A78" s="139" t="s">
        <v>2</v>
      </c>
      <c r="B78" s="178">
        <f aca="true" t="shared" si="19" ref="B78:G78">B5+B10+B15+B20+B25+B30+B34+B36+B44+B45+B47+B51+B52+B55+B60+B65+B69+B74</f>
        <v>50</v>
      </c>
      <c r="C78" s="179">
        <f t="shared" si="19"/>
        <v>83</v>
      </c>
      <c r="D78" s="180">
        <f t="shared" si="19"/>
        <v>199</v>
      </c>
      <c r="E78" s="179">
        <f t="shared" si="19"/>
        <v>144</v>
      </c>
      <c r="F78" s="180">
        <f t="shared" si="19"/>
        <v>77</v>
      </c>
      <c r="G78" s="179">
        <f t="shared" si="19"/>
        <v>198</v>
      </c>
      <c r="H78" s="181">
        <f t="shared" si="17"/>
        <v>751</v>
      </c>
      <c r="I78" s="182">
        <f t="shared" si="16"/>
        <v>31.26880135567533</v>
      </c>
      <c r="L78" s="91"/>
    </row>
    <row r="79" spans="1:9" s="69" customFormat="1" ht="21" customHeight="1">
      <c r="A79" s="92" t="s">
        <v>3</v>
      </c>
      <c r="B79" s="129">
        <f aca="true" t="shared" si="20" ref="B79:G79">B6+B11+B16+B21+B26+B31+B42+B48+B56+B61+B70+B75</f>
        <v>3</v>
      </c>
      <c r="C79" s="130">
        <f t="shared" si="20"/>
        <v>16</v>
      </c>
      <c r="D79" s="131">
        <f t="shared" si="20"/>
        <v>59</v>
      </c>
      <c r="E79" s="130">
        <f t="shared" si="20"/>
        <v>59</v>
      </c>
      <c r="F79" s="131">
        <f t="shared" si="20"/>
        <v>24</v>
      </c>
      <c r="G79" s="132">
        <f t="shared" si="20"/>
        <v>33</v>
      </c>
      <c r="H79" s="125">
        <f t="shared" si="17"/>
        <v>194</v>
      </c>
      <c r="I79" s="126">
        <f t="shared" si="16"/>
        <v>8.077426715047954</v>
      </c>
    </row>
    <row r="80" spans="1:9" s="69" customFormat="1" ht="21" customHeight="1">
      <c r="A80" s="98" t="s">
        <v>4</v>
      </c>
      <c r="B80" s="183">
        <f aca="true" t="shared" si="21" ref="B80:G80">B7+B12+B17+B22+B27+B32+B49+B57+B62+B66+B71+B76</f>
        <v>12</v>
      </c>
      <c r="C80" s="184">
        <f t="shared" si="21"/>
        <v>44</v>
      </c>
      <c r="D80" s="185">
        <f t="shared" si="21"/>
        <v>86</v>
      </c>
      <c r="E80" s="184">
        <f t="shared" si="21"/>
        <v>20</v>
      </c>
      <c r="F80" s="185">
        <f t="shared" si="21"/>
        <v>10</v>
      </c>
      <c r="G80" s="186">
        <f t="shared" si="21"/>
        <v>1</v>
      </c>
      <c r="H80" s="187">
        <f t="shared" si="17"/>
        <v>173</v>
      </c>
      <c r="I80" s="188">
        <f t="shared" si="16"/>
        <v>7.2030660912541045</v>
      </c>
    </row>
    <row r="81" spans="1:9" s="69" customFormat="1" ht="21" customHeight="1">
      <c r="A81" s="92" t="s">
        <v>31</v>
      </c>
      <c r="B81" s="129">
        <f aca="true" t="shared" si="22" ref="B81:G81">B8+B13+B18+B23+B28+B33+B43+B50+B58+B63+B67+B72+B77</f>
        <v>1</v>
      </c>
      <c r="C81" s="130">
        <f t="shared" si="22"/>
        <v>0</v>
      </c>
      <c r="D81" s="131">
        <f t="shared" si="22"/>
        <v>0</v>
      </c>
      <c r="E81" s="131">
        <f t="shared" si="22"/>
        <v>0</v>
      </c>
      <c r="F81" s="131">
        <f t="shared" si="22"/>
        <v>0</v>
      </c>
      <c r="G81" s="131">
        <f t="shared" si="22"/>
        <v>0</v>
      </c>
      <c r="H81" s="125">
        <f t="shared" si="17"/>
        <v>1</v>
      </c>
      <c r="I81" s="127">
        <f t="shared" si="16"/>
        <v>0.04163622018065956</v>
      </c>
    </row>
    <row r="82" spans="1:9" s="69" customFormat="1" ht="21" customHeight="1">
      <c r="A82" s="107" t="s">
        <v>1</v>
      </c>
      <c r="B82" s="174">
        <f aca="true" t="shared" si="23" ref="B82:G82">SUM(B78:B81)</f>
        <v>66</v>
      </c>
      <c r="C82" s="175">
        <f t="shared" si="23"/>
        <v>143</v>
      </c>
      <c r="D82" s="176">
        <f t="shared" si="23"/>
        <v>344</v>
      </c>
      <c r="E82" s="175">
        <f t="shared" si="23"/>
        <v>223</v>
      </c>
      <c r="F82" s="176">
        <f t="shared" si="23"/>
        <v>111</v>
      </c>
      <c r="G82" s="177">
        <f t="shared" si="23"/>
        <v>232</v>
      </c>
      <c r="H82" s="146">
        <f t="shared" si="17"/>
        <v>1119</v>
      </c>
      <c r="I82" s="189">
        <f t="shared" si="16"/>
        <v>46.59093038215804</v>
      </c>
    </row>
    <row r="83" spans="1:10" ht="27.75" customHeight="1">
      <c r="A83" s="158" t="s">
        <v>28</v>
      </c>
      <c r="B83" s="282">
        <v>2401755</v>
      </c>
      <c r="C83" s="282"/>
      <c r="D83" s="282"/>
      <c r="E83" s="282"/>
      <c r="F83" s="282"/>
      <c r="G83" s="282"/>
      <c r="H83" s="282"/>
      <c r="I83" s="282"/>
      <c r="J83" s="138"/>
    </row>
    <row r="84" spans="1:9" ht="21" customHeight="1">
      <c r="A84" s="164" t="s">
        <v>33</v>
      </c>
      <c r="B84" s="161"/>
      <c r="C84" s="159"/>
      <c r="D84" s="160"/>
      <c r="E84" s="161"/>
      <c r="F84" s="159"/>
      <c r="G84" s="162"/>
      <c r="H84" s="163"/>
      <c r="I84" s="163"/>
    </row>
    <row r="85" spans="1:9" ht="24" customHeight="1">
      <c r="A85" s="165" t="s">
        <v>53</v>
      </c>
      <c r="B85" s="161"/>
      <c r="C85" s="159"/>
      <c r="D85" s="160"/>
      <c r="E85" s="161"/>
      <c r="F85" s="159"/>
      <c r="G85" s="162"/>
      <c r="H85" s="163"/>
      <c r="I85" s="163"/>
    </row>
    <row r="86" spans="1:12" ht="15.75">
      <c r="A86" s="17"/>
      <c r="B86" s="10"/>
      <c r="C86" s="2"/>
      <c r="E86" s="10"/>
      <c r="F86" s="2"/>
      <c r="K86" s="283"/>
      <c r="L86" s="283"/>
    </row>
    <row r="87" spans="1:6" ht="15">
      <c r="A87" s="8"/>
      <c r="B87" s="2"/>
      <c r="C87" s="2"/>
      <c r="E87" s="10"/>
      <c r="F87" s="10"/>
    </row>
    <row r="88" spans="2:6" ht="15">
      <c r="B88" s="10"/>
      <c r="C88" s="2"/>
      <c r="E88" s="10"/>
      <c r="F88" s="2"/>
    </row>
    <row r="89" spans="2:10" ht="15">
      <c r="B89" s="10"/>
      <c r="C89" s="2"/>
      <c r="E89" s="10"/>
      <c r="F89" s="2"/>
      <c r="J89" s="30"/>
    </row>
    <row r="90" spans="2:10" ht="15">
      <c r="B90" s="10"/>
      <c r="C90" s="11"/>
      <c r="D90" s="40"/>
      <c r="E90" s="10"/>
      <c r="F90" s="11"/>
      <c r="G90" s="12"/>
      <c r="J90" s="8"/>
    </row>
    <row r="91" spans="2:10" ht="15">
      <c r="B91" s="10"/>
      <c r="C91" s="11"/>
      <c r="D91" s="40"/>
      <c r="E91" s="10"/>
      <c r="F91" s="11"/>
      <c r="G91" s="12"/>
      <c r="J91" s="8"/>
    </row>
    <row r="92" spans="2:10" ht="15">
      <c r="B92" s="10"/>
      <c r="C92" s="11"/>
      <c r="D92" s="40"/>
      <c r="E92" s="10"/>
      <c r="F92" s="11"/>
      <c r="G92" s="12"/>
      <c r="J92" s="8"/>
    </row>
    <row r="93" spans="2:5" ht="15">
      <c r="B93" s="10"/>
      <c r="E93" s="10"/>
    </row>
    <row r="94" spans="2:7" ht="15">
      <c r="B94" s="10"/>
      <c r="C94" s="11"/>
      <c r="D94" s="40"/>
      <c r="E94" s="10"/>
      <c r="F94" s="11"/>
      <c r="G94" s="12"/>
    </row>
    <row r="95" spans="2:7" ht="15">
      <c r="B95" s="10"/>
      <c r="C95" s="11"/>
      <c r="D95" s="40"/>
      <c r="E95" s="10"/>
      <c r="F95" s="11"/>
      <c r="G95" s="12"/>
    </row>
    <row r="96" spans="2:7" ht="15">
      <c r="B96" s="10"/>
      <c r="C96" s="11"/>
      <c r="D96" s="40"/>
      <c r="E96" s="10"/>
      <c r="F96" s="11"/>
      <c r="G96" s="12"/>
    </row>
    <row r="97" spans="2:7" ht="15">
      <c r="B97" s="10"/>
      <c r="C97" s="11"/>
      <c r="D97" s="40"/>
      <c r="E97" s="10"/>
      <c r="F97" s="11"/>
      <c r="G97" s="12"/>
    </row>
    <row r="98" spans="2:7" ht="15">
      <c r="B98" s="10"/>
      <c r="C98" s="11"/>
      <c r="D98" s="40"/>
      <c r="E98" s="10"/>
      <c r="F98" s="11"/>
      <c r="G98" s="12"/>
    </row>
    <row r="99" spans="2:5" ht="15">
      <c r="B99" s="10"/>
      <c r="E99" s="10"/>
    </row>
    <row r="100" spans="2:7" ht="15">
      <c r="B100" s="10"/>
      <c r="C100" s="11"/>
      <c r="D100" s="40"/>
      <c r="E100" s="10"/>
      <c r="F100" s="11"/>
      <c r="G100" s="12"/>
    </row>
    <row r="101" spans="2:7" ht="15">
      <c r="B101" s="10"/>
      <c r="C101" s="11"/>
      <c r="D101" s="40"/>
      <c r="E101" s="10"/>
      <c r="F101" s="11"/>
      <c r="G101" s="12"/>
    </row>
    <row r="102" spans="2:7" ht="15">
      <c r="B102" s="10"/>
      <c r="C102" s="11"/>
      <c r="D102" s="40"/>
      <c r="E102" s="10"/>
      <c r="F102" s="11"/>
      <c r="G102" s="12"/>
    </row>
    <row r="103" spans="2:7" ht="15">
      <c r="B103" s="10"/>
      <c r="C103" s="11"/>
      <c r="D103" s="40"/>
      <c r="E103" s="10"/>
      <c r="F103" s="11"/>
      <c r="G103" s="12"/>
    </row>
    <row r="104" spans="2:7" ht="15">
      <c r="B104" s="10"/>
      <c r="C104" s="11"/>
      <c r="D104" s="40"/>
      <c r="E104" s="10"/>
      <c r="F104" s="11"/>
      <c r="G104" s="12"/>
    </row>
    <row r="105" spans="2:6" ht="15">
      <c r="B105" s="10"/>
      <c r="C105" s="11"/>
      <c r="E105" s="10"/>
      <c r="F105" s="11"/>
    </row>
    <row r="106" spans="2:6" ht="15">
      <c r="B106" s="3"/>
      <c r="C106" s="11"/>
      <c r="E106" s="3"/>
      <c r="F106" s="11"/>
    </row>
    <row r="107" spans="2:6" ht="15">
      <c r="B107" s="3"/>
      <c r="C107" s="11"/>
      <c r="E107" s="3"/>
      <c r="F107" s="11"/>
    </row>
    <row r="108" spans="2:5" ht="15">
      <c r="B108" s="3"/>
      <c r="E108" s="3"/>
    </row>
    <row r="109" spans="2:5" ht="15">
      <c r="B109" s="3"/>
      <c r="E109" s="3"/>
    </row>
    <row r="110" spans="2:7" ht="15">
      <c r="B110" s="13"/>
      <c r="C110" s="5"/>
      <c r="D110" s="41"/>
      <c r="E110" s="13"/>
      <c r="F110" s="5"/>
      <c r="G110" s="5"/>
    </row>
    <row r="111" spans="2:7" ht="15">
      <c r="B111" s="3"/>
      <c r="D111" s="41"/>
      <c r="E111" s="3"/>
      <c r="G111" s="5"/>
    </row>
    <row r="112" spans="2:7" ht="15">
      <c r="B112" s="3"/>
      <c r="D112" s="41"/>
      <c r="E112" s="3"/>
      <c r="G112" s="5"/>
    </row>
    <row r="113" spans="1:5" ht="15.75">
      <c r="A113" s="14"/>
      <c r="B113" s="3"/>
      <c r="E113" s="3"/>
    </row>
    <row r="114" spans="1:8" ht="15.75">
      <c r="A114" s="14"/>
      <c r="B114" s="3"/>
      <c r="E114" s="3"/>
      <c r="H114" s="3"/>
    </row>
    <row r="115" spans="1:10" ht="15.75">
      <c r="A115" s="14"/>
      <c r="B115" s="3"/>
      <c r="C115" s="11"/>
      <c r="D115" s="40"/>
      <c r="E115" s="3"/>
      <c r="F115" s="11"/>
      <c r="G115" s="12"/>
      <c r="I115" s="12"/>
      <c r="J115" s="7"/>
    </row>
    <row r="116" spans="2:7" ht="15">
      <c r="B116" s="3"/>
      <c r="C116" s="11"/>
      <c r="D116" s="40"/>
      <c r="E116" s="3"/>
      <c r="F116" s="11"/>
      <c r="G116" s="12"/>
    </row>
    <row r="117" spans="2:7" ht="15">
      <c r="B117" s="3"/>
      <c r="C117" s="11"/>
      <c r="D117" s="40"/>
      <c r="E117" s="3"/>
      <c r="F117" s="11"/>
      <c r="G117" s="12"/>
    </row>
    <row r="118" spans="2:7" ht="15">
      <c r="B118" s="3"/>
      <c r="C118" s="11"/>
      <c r="D118" s="40"/>
      <c r="E118" s="3"/>
      <c r="F118" s="11"/>
      <c r="G118" s="12"/>
    </row>
    <row r="119" spans="2:7" ht="15">
      <c r="B119" s="3"/>
      <c r="C119" s="11"/>
      <c r="D119" s="40"/>
      <c r="E119" s="3"/>
      <c r="F119" s="11"/>
      <c r="G119" s="12"/>
    </row>
    <row r="120" spans="1:7" ht="15.75">
      <c r="A120" s="6"/>
      <c r="B120" s="3"/>
      <c r="C120" s="11"/>
      <c r="D120" s="40"/>
      <c r="E120" s="3"/>
      <c r="F120" s="11"/>
      <c r="G120" s="12"/>
    </row>
    <row r="121" spans="2:5" ht="15">
      <c r="B121" s="3"/>
      <c r="E121" s="3"/>
    </row>
    <row r="122" spans="1:5" ht="15.75">
      <c r="A122" s="6"/>
      <c r="B122" s="3"/>
      <c r="E122" s="3"/>
    </row>
    <row r="123" spans="1:5" ht="15.75">
      <c r="A123" s="4"/>
      <c r="B123" s="3"/>
      <c r="E123" s="3"/>
    </row>
    <row r="124" spans="2:5" ht="15">
      <c r="B124" s="3"/>
      <c r="E124" s="3"/>
    </row>
    <row r="125" spans="1:7" ht="15.75">
      <c r="A125" s="6"/>
      <c r="C125" s="11"/>
      <c r="D125" s="40"/>
      <c r="F125" s="11"/>
      <c r="G125" s="12"/>
    </row>
    <row r="126" spans="1:6" ht="15.75">
      <c r="A126" s="6"/>
      <c r="C126" s="11"/>
      <c r="F126" s="11"/>
    </row>
    <row r="127" spans="3:6" ht="15">
      <c r="C127" s="11"/>
      <c r="F127" s="11"/>
    </row>
    <row r="128" spans="3:6" ht="15">
      <c r="C128" s="11"/>
      <c r="F128" s="11"/>
    </row>
    <row r="129" spans="3:6" ht="15">
      <c r="C129" s="11"/>
      <c r="F129" s="11"/>
    </row>
    <row r="130" spans="3:6" ht="15">
      <c r="C130" s="11"/>
      <c r="F130" s="11"/>
    </row>
    <row r="131" spans="3:6" ht="15">
      <c r="C131" s="11"/>
      <c r="F131" s="11"/>
    </row>
    <row r="132" spans="3:6" ht="15">
      <c r="C132" s="11"/>
      <c r="F132" s="11"/>
    </row>
    <row r="133" spans="3:6" ht="15">
      <c r="C133" s="11"/>
      <c r="F133" s="11"/>
    </row>
    <row r="134" spans="3:6" ht="15">
      <c r="C134" s="11"/>
      <c r="F134" s="11"/>
    </row>
    <row r="135" spans="3:6" ht="15">
      <c r="C135" s="11"/>
      <c r="F135" s="11"/>
    </row>
    <row r="136" spans="2:5" ht="15">
      <c r="B136" s="5"/>
      <c r="E136" s="5"/>
    </row>
    <row r="137" spans="2:7" ht="15">
      <c r="B137" s="5"/>
      <c r="C137" s="5"/>
      <c r="D137" s="41"/>
      <c r="E137" s="5"/>
      <c r="F137" s="5"/>
      <c r="G137" s="5"/>
    </row>
    <row r="138" spans="4:7" ht="15">
      <c r="D138" s="41"/>
      <c r="G138" s="5"/>
    </row>
    <row r="140" spans="3:6" ht="15">
      <c r="C140" s="11"/>
      <c r="F140" s="11"/>
    </row>
    <row r="141" spans="3:6" ht="15">
      <c r="C141" s="11"/>
      <c r="F141" s="11"/>
    </row>
    <row r="142" spans="3:6" ht="15">
      <c r="C142" s="11"/>
      <c r="F142" s="11"/>
    </row>
    <row r="143" spans="3:6" ht="15">
      <c r="C143" s="11"/>
      <c r="F143" s="11"/>
    </row>
    <row r="144" spans="3:6" ht="15">
      <c r="C144" s="11"/>
      <c r="F144" s="11"/>
    </row>
    <row r="145" spans="3:6" ht="15">
      <c r="C145" s="11"/>
      <c r="F145" s="11"/>
    </row>
    <row r="146" spans="2:7" ht="15">
      <c r="B146" s="9"/>
      <c r="C146" s="15"/>
      <c r="D146" s="42"/>
      <c r="E146" s="9"/>
      <c r="F146" s="15"/>
      <c r="G146" s="9"/>
    </row>
    <row r="147" spans="3:6" ht="15">
      <c r="C147" s="11"/>
      <c r="F147" s="11"/>
    </row>
    <row r="148" spans="3:6" ht="15">
      <c r="C148" s="11"/>
      <c r="F148" s="11"/>
    </row>
    <row r="149" spans="3:6" ht="15">
      <c r="C149" s="11"/>
      <c r="F149" s="11"/>
    </row>
    <row r="150" spans="3:6" ht="15">
      <c r="C150" s="11"/>
      <c r="F150" s="11"/>
    </row>
    <row r="151" spans="3:6" ht="15">
      <c r="C151" s="11"/>
      <c r="F151" s="11"/>
    </row>
    <row r="152" spans="3:6" ht="15">
      <c r="C152" s="11"/>
      <c r="F152" s="11"/>
    </row>
    <row r="153" spans="3:6" ht="15">
      <c r="C153" s="11"/>
      <c r="F153" s="11"/>
    </row>
    <row r="154" spans="3:6" ht="15">
      <c r="C154" s="11"/>
      <c r="F154" s="11"/>
    </row>
    <row r="155" spans="3:6" ht="15">
      <c r="C155" s="11"/>
      <c r="F155" s="11"/>
    </row>
    <row r="156" spans="3:6" ht="15">
      <c r="C156" s="11"/>
      <c r="F156" s="11"/>
    </row>
    <row r="157" spans="3:6" ht="15">
      <c r="C157" s="11"/>
      <c r="F157" s="11"/>
    </row>
    <row r="158" spans="3:6" ht="15">
      <c r="C158" s="11"/>
      <c r="F158" s="11"/>
    </row>
    <row r="159" spans="3:6" ht="15">
      <c r="C159" s="11"/>
      <c r="F159" s="11"/>
    </row>
    <row r="160" spans="3:6" ht="15">
      <c r="C160" s="11"/>
      <c r="F160" s="11"/>
    </row>
    <row r="161" spans="2:7" ht="15">
      <c r="B161" s="9"/>
      <c r="C161" s="15"/>
      <c r="D161" s="42"/>
      <c r="E161" s="9"/>
      <c r="F161" s="15"/>
      <c r="G161" s="9"/>
    </row>
    <row r="162" spans="3:6" ht="15">
      <c r="C162" s="11"/>
      <c r="F162" s="11"/>
    </row>
    <row r="163" spans="2:7" ht="15">
      <c r="B163" s="9"/>
      <c r="C163" s="15"/>
      <c r="D163" s="43"/>
      <c r="E163" s="9"/>
      <c r="F163" s="15"/>
      <c r="G163" s="16"/>
    </row>
    <row r="164" spans="3:6" ht="15">
      <c r="C164" s="11"/>
      <c r="F164" s="11"/>
    </row>
    <row r="165" spans="3:6" ht="15">
      <c r="C165" s="11"/>
      <c r="F165" s="11"/>
    </row>
    <row r="166" spans="3:6" ht="15">
      <c r="C166" s="11"/>
      <c r="F166" s="11"/>
    </row>
    <row r="167" spans="3:6" ht="15">
      <c r="C167" s="11"/>
      <c r="F167" s="11"/>
    </row>
    <row r="168" spans="3:6" ht="15">
      <c r="C168" s="11"/>
      <c r="F168" s="11"/>
    </row>
    <row r="169" spans="3:6" ht="15">
      <c r="C169" s="11"/>
      <c r="F169" s="11"/>
    </row>
    <row r="170" spans="3:6" ht="15">
      <c r="C170" s="11"/>
      <c r="F170" s="11"/>
    </row>
    <row r="171" spans="3:6" ht="15">
      <c r="C171" s="11"/>
      <c r="F171" s="11"/>
    </row>
    <row r="172" spans="3:6" ht="15">
      <c r="C172" s="11"/>
      <c r="F172" s="11"/>
    </row>
    <row r="173" spans="3:6" ht="15">
      <c r="C173" s="11"/>
      <c r="F173" s="11"/>
    </row>
    <row r="174" spans="3:6" ht="15">
      <c r="C174" s="11"/>
      <c r="F174" s="11"/>
    </row>
    <row r="179" spans="4:7" ht="15">
      <c r="D179" s="44"/>
      <c r="G179" s="11"/>
    </row>
    <row r="180" spans="4:7" ht="15">
      <c r="D180" s="44"/>
      <c r="G180" s="11"/>
    </row>
    <row r="181" spans="4:7" ht="15">
      <c r="D181" s="44"/>
      <c r="G181" s="11"/>
    </row>
    <row r="182" spans="4:7" ht="15">
      <c r="D182" s="44"/>
      <c r="G182" s="11"/>
    </row>
    <row r="183" spans="4:7" ht="15">
      <c r="D183" s="44"/>
      <c r="G183" s="11"/>
    </row>
    <row r="184" spans="4:7" ht="15">
      <c r="D184" s="44"/>
      <c r="G184" s="11"/>
    </row>
    <row r="185" spans="4:7" ht="15">
      <c r="D185" s="44"/>
      <c r="G185" s="11"/>
    </row>
    <row r="186" spans="4:7" ht="15">
      <c r="D186" s="44"/>
      <c r="G186" s="11"/>
    </row>
    <row r="187" spans="4:7" ht="15">
      <c r="D187" s="44"/>
      <c r="G187" s="11"/>
    </row>
    <row r="188" spans="4:7" ht="15">
      <c r="D188" s="44"/>
      <c r="G188" s="11"/>
    </row>
    <row r="189" spans="4:7" ht="15">
      <c r="D189" s="44"/>
      <c r="G189" s="11"/>
    </row>
    <row r="190" spans="4:7" ht="15">
      <c r="D190" s="44"/>
      <c r="G190" s="11"/>
    </row>
    <row r="191" spans="4:7" ht="15">
      <c r="D191" s="44"/>
      <c r="G191" s="11"/>
    </row>
  </sheetData>
  <sheetProtection/>
  <mergeCells count="4">
    <mergeCell ref="K86:L86"/>
    <mergeCell ref="A2:A3"/>
    <mergeCell ref="B2:G2"/>
    <mergeCell ref="B83:I83"/>
  </mergeCells>
  <printOptions/>
  <pageMargins left="1.47" right="0.75" top="0.34" bottom="0.34" header="0.36" footer="0.39"/>
  <pageSetup fitToHeight="1" fitToWidth="1" horizontalDpi="600" verticalDpi="600" orientation="portrait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1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D100" sqref="D100"/>
    </sheetView>
  </sheetViews>
  <sheetFormatPr defaultColWidth="11.5" defaultRowHeight="14.25"/>
  <cols>
    <col min="1" max="1" width="47.796875" style="1" customWidth="1"/>
    <col min="2" max="2" width="10.69921875" style="1" customWidth="1"/>
    <col min="3" max="3" width="9.69921875" style="1" customWidth="1"/>
    <col min="4" max="4" width="9.69921875" style="39" customWidth="1"/>
    <col min="5" max="7" width="9.69921875" style="1" customWidth="1"/>
    <col min="8" max="8" width="9.796875" style="1" customWidth="1"/>
    <col min="9" max="9" width="11.296875" style="1" bestFit="1" customWidth="1"/>
    <col min="10" max="10" width="15.19921875" style="1" customWidth="1"/>
    <col min="11" max="16384" width="11.5" style="1" customWidth="1"/>
  </cols>
  <sheetData>
    <row r="1" spans="1:9" s="18" customFormat="1" ht="30.75" customHeight="1">
      <c r="A1" s="67" t="s">
        <v>45</v>
      </c>
      <c r="B1" s="19"/>
      <c r="C1" s="20"/>
      <c r="D1" s="38"/>
      <c r="E1" s="19"/>
      <c r="F1" s="20"/>
      <c r="G1" s="20"/>
      <c r="H1" s="20"/>
      <c r="I1" s="21"/>
    </row>
    <row r="2" spans="1:11" s="69" customFormat="1" ht="18.75" customHeight="1">
      <c r="A2" s="277" t="s">
        <v>0</v>
      </c>
      <c r="B2" s="279" t="s">
        <v>12</v>
      </c>
      <c r="C2" s="280"/>
      <c r="D2" s="280"/>
      <c r="E2" s="280"/>
      <c r="F2" s="280"/>
      <c r="G2" s="281"/>
      <c r="H2" s="68"/>
      <c r="I2" s="123" t="s">
        <v>5</v>
      </c>
      <c r="K2" s="70"/>
    </row>
    <row r="3" spans="1:11" s="69" customFormat="1" ht="16.5">
      <c r="A3" s="278"/>
      <c r="B3" s="71" t="s">
        <v>10</v>
      </c>
      <c r="C3" s="72" t="s">
        <v>11</v>
      </c>
      <c r="D3" s="72" t="s">
        <v>9</v>
      </c>
      <c r="E3" s="72" t="s">
        <v>6</v>
      </c>
      <c r="F3" s="72" t="s">
        <v>7</v>
      </c>
      <c r="G3" s="73" t="s">
        <v>8</v>
      </c>
      <c r="H3" s="74" t="s">
        <v>32</v>
      </c>
      <c r="I3" s="118">
        <v>100000</v>
      </c>
      <c r="J3" s="70"/>
      <c r="K3" s="70"/>
    </row>
    <row r="4" spans="1:14" s="69" customFormat="1" ht="16.5" customHeight="1">
      <c r="A4" s="75" t="s">
        <v>35</v>
      </c>
      <c r="B4" s="166">
        <f aca="true" t="shared" si="0" ref="B4:G4">SUM(B5:B8)</f>
        <v>1</v>
      </c>
      <c r="C4" s="167">
        <f t="shared" si="0"/>
        <v>1</v>
      </c>
      <c r="D4" s="168">
        <f t="shared" si="0"/>
        <v>11</v>
      </c>
      <c r="E4" s="167">
        <f t="shared" si="0"/>
        <v>11</v>
      </c>
      <c r="F4" s="168">
        <f t="shared" si="0"/>
        <v>1</v>
      </c>
      <c r="G4" s="169">
        <f t="shared" si="0"/>
        <v>0</v>
      </c>
      <c r="H4" s="170">
        <f>SUM(B4:G4)</f>
        <v>25</v>
      </c>
      <c r="I4" s="171">
        <f aca="true" t="shared" si="1" ref="I4:I67">H4/B$83*100000</f>
        <v>1.054025555482008</v>
      </c>
      <c r="J4" s="70"/>
      <c r="K4" s="70"/>
      <c r="L4" s="70"/>
      <c r="M4" s="70"/>
      <c r="N4" s="70"/>
    </row>
    <row r="5" spans="1:9" s="104" customFormat="1" ht="16.5" customHeight="1">
      <c r="A5" s="108" t="s">
        <v>13</v>
      </c>
      <c r="B5" s="35">
        <v>1</v>
      </c>
      <c r="C5" s="22">
        <v>0</v>
      </c>
      <c r="D5" s="32">
        <v>1</v>
      </c>
      <c r="E5" s="22">
        <v>0</v>
      </c>
      <c r="F5" s="32">
        <v>0</v>
      </c>
      <c r="G5" s="23">
        <v>0</v>
      </c>
      <c r="H5" s="45">
        <f aca="true" t="shared" si="2" ref="H5:H68">SUM(B5:G5)</f>
        <v>2</v>
      </c>
      <c r="I5" s="124">
        <f t="shared" si="1"/>
        <v>0.08432204443856064</v>
      </c>
    </row>
    <row r="6" spans="1:9" s="104" customFormat="1" ht="16.5" customHeight="1">
      <c r="A6" s="108" t="s">
        <v>14</v>
      </c>
      <c r="B6" s="35">
        <v>0</v>
      </c>
      <c r="C6" s="22">
        <v>0</v>
      </c>
      <c r="D6" s="32">
        <v>1</v>
      </c>
      <c r="E6" s="22">
        <v>1</v>
      </c>
      <c r="F6" s="32">
        <v>0</v>
      </c>
      <c r="G6" s="23">
        <v>0</v>
      </c>
      <c r="H6" s="45">
        <f t="shared" si="2"/>
        <v>2</v>
      </c>
      <c r="I6" s="124">
        <f t="shared" si="1"/>
        <v>0.08432204443856064</v>
      </c>
    </row>
    <row r="7" spans="1:9" s="104" customFormat="1" ht="16.5" customHeight="1">
      <c r="A7" s="108" t="s">
        <v>15</v>
      </c>
      <c r="B7" s="35">
        <v>0</v>
      </c>
      <c r="C7" s="22">
        <v>1</v>
      </c>
      <c r="D7" s="32">
        <v>9</v>
      </c>
      <c r="E7" s="22">
        <v>10</v>
      </c>
      <c r="F7" s="32">
        <v>1</v>
      </c>
      <c r="G7" s="23">
        <v>0</v>
      </c>
      <c r="H7" s="45">
        <f t="shared" si="2"/>
        <v>21</v>
      </c>
      <c r="I7" s="112">
        <f t="shared" si="1"/>
        <v>0.8853814666048867</v>
      </c>
    </row>
    <row r="8" spans="1:9" ht="16.5" customHeight="1">
      <c r="A8" s="29" t="s">
        <v>16</v>
      </c>
      <c r="B8" s="46">
        <v>0</v>
      </c>
      <c r="C8" s="47">
        <v>0</v>
      </c>
      <c r="D8" s="48">
        <v>0</v>
      </c>
      <c r="E8" s="47">
        <v>0</v>
      </c>
      <c r="F8" s="48">
        <v>0</v>
      </c>
      <c r="G8" s="49">
        <v>0</v>
      </c>
      <c r="H8" s="50">
        <f t="shared" si="2"/>
        <v>0</v>
      </c>
      <c r="I8" s="111">
        <f t="shared" si="1"/>
        <v>0</v>
      </c>
    </row>
    <row r="9" spans="1:9" s="69" customFormat="1" ht="16.5" customHeight="1">
      <c r="A9" s="75" t="s">
        <v>34</v>
      </c>
      <c r="B9" s="166">
        <f aca="true" t="shared" si="3" ref="B9:G9">SUM(B10:B13)</f>
        <v>8</v>
      </c>
      <c r="C9" s="167">
        <f t="shared" si="3"/>
        <v>3</v>
      </c>
      <c r="D9" s="168">
        <f t="shared" si="3"/>
        <v>10</v>
      </c>
      <c r="E9" s="167">
        <f t="shared" si="3"/>
        <v>13</v>
      </c>
      <c r="F9" s="168">
        <f t="shared" si="3"/>
        <v>7</v>
      </c>
      <c r="G9" s="169">
        <f t="shared" si="3"/>
        <v>6</v>
      </c>
      <c r="H9" s="170">
        <f t="shared" si="2"/>
        <v>47</v>
      </c>
      <c r="I9" s="171">
        <f t="shared" si="1"/>
        <v>1.9815680443061752</v>
      </c>
    </row>
    <row r="10" spans="1:9" s="104" customFormat="1" ht="16.5" customHeight="1">
      <c r="A10" s="108" t="s">
        <v>13</v>
      </c>
      <c r="B10" s="35">
        <v>7</v>
      </c>
      <c r="C10" s="22">
        <v>3</v>
      </c>
      <c r="D10" s="32">
        <v>8</v>
      </c>
      <c r="E10" s="22">
        <v>9</v>
      </c>
      <c r="F10" s="32">
        <v>5</v>
      </c>
      <c r="G10" s="23">
        <v>5</v>
      </c>
      <c r="H10" s="45">
        <f t="shared" si="2"/>
        <v>37</v>
      </c>
      <c r="I10" s="112">
        <f t="shared" si="1"/>
        <v>1.5599578221133719</v>
      </c>
    </row>
    <row r="11" spans="1:9" s="104" customFormat="1" ht="16.5" customHeight="1">
      <c r="A11" s="108" t="s">
        <v>14</v>
      </c>
      <c r="B11" s="35">
        <v>1</v>
      </c>
      <c r="C11" s="22">
        <v>0</v>
      </c>
      <c r="D11" s="32">
        <v>2</v>
      </c>
      <c r="E11" s="22">
        <v>4</v>
      </c>
      <c r="F11" s="32">
        <v>2</v>
      </c>
      <c r="G11" s="23">
        <v>1</v>
      </c>
      <c r="H11" s="45">
        <f t="shared" si="2"/>
        <v>10</v>
      </c>
      <c r="I11" s="124">
        <f t="shared" si="1"/>
        <v>0.4216102221928032</v>
      </c>
    </row>
    <row r="12" spans="1:9" ht="16.5" customHeight="1">
      <c r="A12" s="108" t="s">
        <v>15</v>
      </c>
      <c r="B12" s="35">
        <v>0</v>
      </c>
      <c r="C12" s="22">
        <v>0</v>
      </c>
      <c r="D12" s="32">
        <v>0</v>
      </c>
      <c r="E12" s="22">
        <v>0</v>
      </c>
      <c r="F12" s="32">
        <v>0</v>
      </c>
      <c r="G12" s="23">
        <v>0</v>
      </c>
      <c r="H12" s="45">
        <f t="shared" si="2"/>
        <v>0</v>
      </c>
      <c r="I12" s="112">
        <f t="shared" si="1"/>
        <v>0</v>
      </c>
    </row>
    <row r="13" spans="1:9" ht="16.5" customHeight="1">
      <c r="A13" s="29" t="s">
        <v>16</v>
      </c>
      <c r="B13" s="36">
        <v>0</v>
      </c>
      <c r="C13" s="25">
        <v>0</v>
      </c>
      <c r="D13" s="33">
        <v>0</v>
      </c>
      <c r="E13" s="25">
        <v>0</v>
      </c>
      <c r="F13" s="33">
        <v>0</v>
      </c>
      <c r="G13" s="26">
        <v>0</v>
      </c>
      <c r="H13" s="51">
        <f t="shared" si="2"/>
        <v>0</v>
      </c>
      <c r="I13" s="113">
        <f t="shared" si="1"/>
        <v>0</v>
      </c>
    </row>
    <row r="14" spans="1:9" s="69" customFormat="1" ht="16.5" customHeight="1">
      <c r="A14" s="75" t="s">
        <v>42</v>
      </c>
      <c r="B14" s="166">
        <f aca="true" t="shared" si="4" ref="B14:G14">SUM(B15:B18)</f>
        <v>1</v>
      </c>
      <c r="C14" s="167">
        <f t="shared" si="4"/>
        <v>6</v>
      </c>
      <c r="D14" s="168">
        <f t="shared" si="4"/>
        <v>9</v>
      </c>
      <c r="E14" s="167">
        <f t="shared" si="4"/>
        <v>26</v>
      </c>
      <c r="F14" s="168">
        <f t="shared" si="4"/>
        <v>26</v>
      </c>
      <c r="G14" s="169">
        <f t="shared" si="4"/>
        <v>85</v>
      </c>
      <c r="H14" s="170">
        <f t="shared" si="2"/>
        <v>153</v>
      </c>
      <c r="I14" s="171">
        <f t="shared" si="1"/>
        <v>6.4506363995498885</v>
      </c>
    </row>
    <row r="15" spans="1:9" s="104" customFormat="1" ht="16.5" customHeight="1">
      <c r="A15" s="108" t="s">
        <v>13</v>
      </c>
      <c r="B15" s="35">
        <v>1</v>
      </c>
      <c r="C15" s="22">
        <v>2</v>
      </c>
      <c r="D15" s="32">
        <v>8</v>
      </c>
      <c r="E15" s="22">
        <v>22</v>
      </c>
      <c r="F15" s="32">
        <v>25</v>
      </c>
      <c r="G15" s="23">
        <v>82</v>
      </c>
      <c r="H15" s="45">
        <f t="shared" si="2"/>
        <v>140</v>
      </c>
      <c r="I15" s="112">
        <f t="shared" si="1"/>
        <v>5.902543110699245</v>
      </c>
    </row>
    <row r="16" spans="1:9" s="104" customFormat="1" ht="16.5" customHeight="1">
      <c r="A16" s="108" t="s">
        <v>14</v>
      </c>
      <c r="B16" s="35">
        <v>0</v>
      </c>
      <c r="C16" s="22">
        <v>4</v>
      </c>
      <c r="D16" s="32">
        <v>1</v>
      </c>
      <c r="E16" s="22">
        <v>4</v>
      </c>
      <c r="F16" s="32">
        <v>1</v>
      </c>
      <c r="G16" s="23">
        <v>3</v>
      </c>
      <c r="H16" s="45">
        <f t="shared" si="2"/>
        <v>13</v>
      </c>
      <c r="I16" s="124">
        <f t="shared" si="1"/>
        <v>0.5480932888506441</v>
      </c>
    </row>
    <row r="17" spans="1:9" ht="16.5" customHeight="1">
      <c r="A17" s="108" t="s">
        <v>15</v>
      </c>
      <c r="B17" s="35">
        <v>0</v>
      </c>
      <c r="C17" s="22">
        <v>0</v>
      </c>
      <c r="D17" s="32">
        <v>0</v>
      </c>
      <c r="E17" s="22">
        <v>0</v>
      </c>
      <c r="F17" s="32">
        <v>0</v>
      </c>
      <c r="G17" s="23">
        <v>0</v>
      </c>
      <c r="H17" s="45">
        <f t="shared" si="2"/>
        <v>0</v>
      </c>
      <c r="I17" s="112">
        <f t="shared" si="1"/>
        <v>0</v>
      </c>
    </row>
    <row r="18" spans="1:9" ht="16.5" customHeight="1">
      <c r="A18" s="29" t="s">
        <v>16</v>
      </c>
      <c r="B18" s="52">
        <v>0</v>
      </c>
      <c r="C18" s="53">
        <v>0</v>
      </c>
      <c r="D18" s="54">
        <v>0</v>
      </c>
      <c r="E18" s="53">
        <v>0</v>
      </c>
      <c r="F18" s="54">
        <v>0</v>
      </c>
      <c r="G18" s="55">
        <v>0</v>
      </c>
      <c r="H18" s="56">
        <f t="shared" si="2"/>
        <v>0</v>
      </c>
      <c r="I18" s="114">
        <f t="shared" si="1"/>
        <v>0</v>
      </c>
    </row>
    <row r="19" spans="1:9" s="69" customFormat="1" ht="16.5" customHeight="1">
      <c r="A19" s="75" t="s">
        <v>56</v>
      </c>
      <c r="B19" s="166">
        <f aca="true" t="shared" si="5" ref="B19:G19">SUM(B20:B23)</f>
        <v>9</v>
      </c>
      <c r="C19" s="167">
        <f t="shared" si="5"/>
        <v>1</v>
      </c>
      <c r="D19" s="168">
        <f t="shared" si="5"/>
        <v>5</v>
      </c>
      <c r="E19" s="167">
        <f t="shared" si="5"/>
        <v>5</v>
      </c>
      <c r="F19" s="168">
        <f t="shared" si="5"/>
        <v>3</v>
      </c>
      <c r="G19" s="169">
        <f t="shared" si="5"/>
        <v>7</v>
      </c>
      <c r="H19" s="170">
        <f t="shared" si="2"/>
        <v>30</v>
      </c>
      <c r="I19" s="171">
        <f t="shared" si="1"/>
        <v>1.2648306665784095</v>
      </c>
    </row>
    <row r="20" spans="1:9" s="104" customFormat="1" ht="16.5" customHeight="1">
      <c r="A20" s="108" t="s">
        <v>13</v>
      </c>
      <c r="B20" s="35">
        <v>5</v>
      </c>
      <c r="C20" s="22">
        <v>0</v>
      </c>
      <c r="D20" s="32">
        <v>3</v>
      </c>
      <c r="E20" s="22">
        <v>3</v>
      </c>
      <c r="F20" s="32">
        <v>2</v>
      </c>
      <c r="G20" s="23">
        <v>6</v>
      </c>
      <c r="H20" s="45">
        <f t="shared" si="2"/>
        <v>19</v>
      </c>
      <c r="I20" s="124">
        <f t="shared" si="1"/>
        <v>0.801059422166326</v>
      </c>
    </row>
    <row r="21" spans="1:9" s="104" customFormat="1" ht="16.5" customHeight="1">
      <c r="A21" s="108" t="s">
        <v>14</v>
      </c>
      <c r="B21" s="35">
        <v>0</v>
      </c>
      <c r="C21" s="22">
        <v>1</v>
      </c>
      <c r="D21" s="32">
        <v>1</v>
      </c>
      <c r="E21" s="22">
        <v>0</v>
      </c>
      <c r="F21" s="32">
        <v>0</v>
      </c>
      <c r="G21" s="23">
        <v>0</v>
      </c>
      <c r="H21" s="45">
        <f t="shared" si="2"/>
        <v>2</v>
      </c>
      <c r="I21" s="124">
        <f t="shared" si="1"/>
        <v>0.08432204443856064</v>
      </c>
    </row>
    <row r="22" spans="1:9" s="104" customFormat="1" ht="16.5" customHeight="1">
      <c r="A22" s="108" t="s">
        <v>15</v>
      </c>
      <c r="B22" s="35">
        <v>4</v>
      </c>
      <c r="C22" s="22">
        <v>0</v>
      </c>
      <c r="D22" s="32">
        <v>1</v>
      </c>
      <c r="E22" s="22">
        <v>2</v>
      </c>
      <c r="F22" s="32">
        <v>1</v>
      </c>
      <c r="G22" s="23">
        <v>1</v>
      </c>
      <c r="H22" s="45">
        <f t="shared" si="2"/>
        <v>9</v>
      </c>
      <c r="I22" s="124">
        <f t="shared" si="1"/>
        <v>0.3794491999735229</v>
      </c>
    </row>
    <row r="23" spans="1:9" s="104" customFormat="1" ht="16.5" customHeight="1">
      <c r="A23" s="24" t="s">
        <v>16</v>
      </c>
      <c r="B23" s="36">
        <v>0</v>
      </c>
      <c r="C23" s="25">
        <v>0</v>
      </c>
      <c r="D23" s="33">
        <v>0</v>
      </c>
      <c r="E23" s="25">
        <v>0</v>
      </c>
      <c r="F23" s="33">
        <v>0</v>
      </c>
      <c r="G23" s="26">
        <v>0</v>
      </c>
      <c r="H23" s="51">
        <f t="shared" si="2"/>
        <v>0</v>
      </c>
      <c r="I23" s="113">
        <f t="shared" si="1"/>
        <v>0</v>
      </c>
    </row>
    <row r="24" spans="1:9" s="104" customFormat="1" ht="16.5" customHeight="1">
      <c r="A24" s="147" t="s">
        <v>57</v>
      </c>
      <c r="B24" s="148">
        <f aca="true" t="shared" si="6" ref="B24:G24">SUM(B25:B28)</f>
        <v>0</v>
      </c>
      <c r="C24" s="149">
        <f t="shared" si="6"/>
        <v>0</v>
      </c>
      <c r="D24" s="150">
        <f t="shared" si="6"/>
        <v>0</v>
      </c>
      <c r="E24" s="149">
        <f t="shared" si="6"/>
        <v>0</v>
      </c>
      <c r="F24" s="150">
        <f t="shared" si="6"/>
        <v>0</v>
      </c>
      <c r="G24" s="151">
        <f t="shared" si="6"/>
        <v>1</v>
      </c>
      <c r="H24" s="152">
        <f t="shared" si="2"/>
        <v>1</v>
      </c>
      <c r="I24" s="190">
        <f t="shared" si="1"/>
        <v>0.04216102221928032</v>
      </c>
    </row>
    <row r="25" spans="1:9" s="104" customFormat="1" ht="16.5" customHeight="1">
      <c r="A25" s="108" t="s">
        <v>13</v>
      </c>
      <c r="B25" s="35">
        <v>0</v>
      </c>
      <c r="C25" s="22">
        <v>0</v>
      </c>
      <c r="D25" s="32">
        <v>0</v>
      </c>
      <c r="E25" s="22">
        <v>0</v>
      </c>
      <c r="F25" s="32">
        <v>0</v>
      </c>
      <c r="G25" s="23">
        <v>1</v>
      </c>
      <c r="H25" s="45">
        <f t="shared" si="2"/>
        <v>1</v>
      </c>
      <c r="I25" s="124">
        <f t="shared" si="1"/>
        <v>0.04216102221928032</v>
      </c>
    </row>
    <row r="26" spans="1:9" ht="16.5" customHeight="1">
      <c r="A26" s="108" t="s">
        <v>14</v>
      </c>
      <c r="B26" s="35">
        <v>0</v>
      </c>
      <c r="C26" s="22">
        <v>0</v>
      </c>
      <c r="D26" s="32">
        <v>0</v>
      </c>
      <c r="E26" s="22">
        <v>0</v>
      </c>
      <c r="F26" s="32">
        <v>0</v>
      </c>
      <c r="G26" s="23">
        <v>0</v>
      </c>
      <c r="H26" s="45">
        <f t="shared" si="2"/>
        <v>0</v>
      </c>
      <c r="I26" s="112">
        <f t="shared" si="1"/>
        <v>0</v>
      </c>
    </row>
    <row r="27" spans="1:9" ht="16.5" customHeight="1">
      <c r="A27" s="108" t="s">
        <v>15</v>
      </c>
      <c r="B27" s="35">
        <v>0</v>
      </c>
      <c r="C27" s="22">
        <v>0</v>
      </c>
      <c r="D27" s="32">
        <v>0</v>
      </c>
      <c r="E27" s="22">
        <v>0</v>
      </c>
      <c r="F27" s="32">
        <v>0</v>
      </c>
      <c r="G27" s="23">
        <v>0</v>
      </c>
      <c r="H27" s="45">
        <f t="shared" si="2"/>
        <v>0</v>
      </c>
      <c r="I27" s="112">
        <f t="shared" si="1"/>
        <v>0</v>
      </c>
    </row>
    <row r="28" spans="1:9" ht="16.5" customHeight="1">
      <c r="A28" s="29" t="s">
        <v>16</v>
      </c>
      <c r="B28" s="57">
        <v>0</v>
      </c>
      <c r="C28" s="58">
        <v>0</v>
      </c>
      <c r="D28" s="59">
        <v>0</v>
      </c>
      <c r="E28" s="58">
        <v>0</v>
      </c>
      <c r="F28" s="59">
        <v>0</v>
      </c>
      <c r="G28" s="60">
        <v>0</v>
      </c>
      <c r="H28" s="61">
        <f t="shared" si="2"/>
        <v>0</v>
      </c>
      <c r="I28" s="115">
        <f t="shared" si="1"/>
        <v>0</v>
      </c>
    </row>
    <row r="29" spans="1:9" s="69" customFormat="1" ht="16.5" customHeight="1">
      <c r="A29" s="75" t="s">
        <v>36</v>
      </c>
      <c r="B29" s="166">
        <f aca="true" t="shared" si="7" ref="B29:G29">SUM(B30:B33)</f>
        <v>10</v>
      </c>
      <c r="C29" s="167">
        <f t="shared" si="7"/>
        <v>53</v>
      </c>
      <c r="D29" s="168">
        <f t="shared" si="7"/>
        <v>104</v>
      </c>
      <c r="E29" s="167">
        <f t="shared" si="7"/>
        <v>51</v>
      </c>
      <c r="F29" s="168">
        <f t="shared" si="7"/>
        <v>13</v>
      </c>
      <c r="G29" s="169">
        <f t="shared" si="7"/>
        <v>11</v>
      </c>
      <c r="H29" s="170">
        <f t="shared" si="2"/>
        <v>242</v>
      </c>
      <c r="I29" s="171">
        <f t="shared" si="1"/>
        <v>10.202967377065837</v>
      </c>
    </row>
    <row r="30" spans="1:9" s="104" customFormat="1" ht="16.5" customHeight="1">
      <c r="A30" s="108" t="s">
        <v>13</v>
      </c>
      <c r="B30" s="35">
        <v>1</v>
      </c>
      <c r="C30" s="22">
        <v>0</v>
      </c>
      <c r="D30" s="32">
        <v>2</v>
      </c>
      <c r="E30" s="22">
        <v>0</v>
      </c>
      <c r="F30" s="32">
        <v>0</v>
      </c>
      <c r="G30" s="23">
        <v>0</v>
      </c>
      <c r="H30" s="45">
        <f t="shared" si="2"/>
        <v>3</v>
      </c>
      <c r="I30" s="124">
        <f t="shared" si="1"/>
        <v>0.12648306665784095</v>
      </c>
    </row>
    <row r="31" spans="1:9" s="104" customFormat="1" ht="16.5" customHeight="1">
      <c r="A31" s="108" t="s">
        <v>14</v>
      </c>
      <c r="B31" s="35">
        <v>0</v>
      </c>
      <c r="C31" s="22">
        <v>10</v>
      </c>
      <c r="D31" s="32">
        <v>30</v>
      </c>
      <c r="E31" s="22">
        <v>27</v>
      </c>
      <c r="F31" s="32">
        <v>11</v>
      </c>
      <c r="G31" s="23">
        <v>10</v>
      </c>
      <c r="H31" s="45">
        <f t="shared" si="2"/>
        <v>88</v>
      </c>
      <c r="I31" s="112">
        <f t="shared" si="1"/>
        <v>3.7101699552966685</v>
      </c>
    </row>
    <row r="32" spans="1:9" s="104" customFormat="1" ht="16.5" customHeight="1">
      <c r="A32" s="108" t="s">
        <v>15</v>
      </c>
      <c r="B32" s="35">
        <v>9</v>
      </c>
      <c r="C32" s="22">
        <v>43</v>
      </c>
      <c r="D32" s="32">
        <v>72</v>
      </c>
      <c r="E32" s="22">
        <v>24</v>
      </c>
      <c r="F32" s="32">
        <v>2</v>
      </c>
      <c r="G32" s="23">
        <v>1</v>
      </c>
      <c r="H32" s="45">
        <f t="shared" si="2"/>
        <v>151</v>
      </c>
      <c r="I32" s="112">
        <f t="shared" si="1"/>
        <v>6.366314355111329</v>
      </c>
    </row>
    <row r="33" spans="1:9" ht="16.5" customHeight="1">
      <c r="A33" s="29" t="s">
        <v>16</v>
      </c>
      <c r="B33" s="35">
        <v>0</v>
      </c>
      <c r="C33" s="22">
        <v>0</v>
      </c>
      <c r="D33" s="32">
        <v>0</v>
      </c>
      <c r="E33" s="22">
        <v>0</v>
      </c>
      <c r="F33" s="32">
        <v>0</v>
      </c>
      <c r="G33" s="23">
        <v>0</v>
      </c>
      <c r="H33" s="45">
        <f t="shared" si="2"/>
        <v>0</v>
      </c>
      <c r="I33" s="112">
        <f t="shared" si="1"/>
        <v>0</v>
      </c>
    </row>
    <row r="34" spans="1:9" s="69" customFormat="1" ht="16.5" customHeight="1">
      <c r="A34" s="81" t="s">
        <v>20</v>
      </c>
      <c r="B34" s="34">
        <v>0</v>
      </c>
      <c r="C34" s="27">
        <v>0</v>
      </c>
      <c r="D34" s="31">
        <v>1</v>
      </c>
      <c r="E34" s="27">
        <v>0</v>
      </c>
      <c r="F34" s="31">
        <v>0</v>
      </c>
      <c r="G34" s="28">
        <v>1</v>
      </c>
      <c r="H34" s="170">
        <f t="shared" si="2"/>
        <v>2</v>
      </c>
      <c r="I34" s="173">
        <f t="shared" si="1"/>
        <v>0.08432204443856064</v>
      </c>
    </row>
    <row r="35" spans="1:9" s="69" customFormat="1" ht="16.5" customHeight="1">
      <c r="A35" s="75" t="s">
        <v>37</v>
      </c>
      <c r="B35" s="166">
        <f aca="true" t="shared" si="8" ref="B35:G35">SUM(B36+B42+B43)</f>
        <v>33</v>
      </c>
      <c r="C35" s="167">
        <f t="shared" si="8"/>
        <v>75</v>
      </c>
      <c r="D35" s="168">
        <f t="shared" si="8"/>
        <v>102</v>
      </c>
      <c r="E35" s="167">
        <f t="shared" si="8"/>
        <v>88</v>
      </c>
      <c r="F35" s="168">
        <f t="shared" si="8"/>
        <v>31</v>
      </c>
      <c r="G35" s="169">
        <f t="shared" si="8"/>
        <v>44</v>
      </c>
      <c r="H35" s="170">
        <f t="shared" si="2"/>
        <v>373</v>
      </c>
      <c r="I35" s="171">
        <f t="shared" si="1"/>
        <v>15.726061287791559</v>
      </c>
    </row>
    <row r="36" spans="1:9" s="104" customFormat="1" ht="16.5" customHeight="1">
      <c r="A36" s="108" t="s">
        <v>13</v>
      </c>
      <c r="B36" s="35">
        <f aca="true" t="shared" si="9" ref="B36:G36">SUM(B37:B41)</f>
        <v>33</v>
      </c>
      <c r="C36" s="22">
        <f t="shared" si="9"/>
        <v>75</v>
      </c>
      <c r="D36" s="32">
        <f t="shared" si="9"/>
        <v>102</v>
      </c>
      <c r="E36" s="22">
        <f t="shared" si="9"/>
        <v>88</v>
      </c>
      <c r="F36" s="32">
        <f t="shared" si="9"/>
        <v>31</v>
      </c>
      <c r="G36" s="23">
        <f t="shared" si="9"/>
        <v>44</v>
      </c>
      <c r="H36" s="45">
        <f t="shared" si="2"/>
        <v>373</v>
      </c>
      <c r="I36" s="112">
        <f t="shared" si="1"/>
        <v>15.726061287791559</v>
      </c>
    </row>
    <row r="37" spans="1:11" s="104" customFormat="1" ht="16.5" customHeight="1">
      <c r="A37" s="108" t="s">
        <v>22</v>
      </c>
      <c r="B37" s="35">
        <v>22</v>
      </c>
      <c r="C37" s="22">
        <v>42</v>
      </c>
      <c r="D37" s="32">
        <v>45</v>
      </c>
      <c r="E37" s="22">
        <v>38</v>
      </c>
      <c r="F37" s="32">
        <v>9</v>
      </c>
      <c r="G37" s="23">
        <v>8</v>
      </c>
      <c r="H37" s="45">
        <f t="shared" si="2"/>
        <v>164</v>
      </c>
      <c r="I37" s="112">
        <f t="shared" si="1"/>
        <v>6.914407643961973</v>
      </c>
      <c r="K37" s="105"/>
    </row>
    <row r="38" spans="1:9" s="104" customFormat="1" ht="16.5" customHeight="1">
      <c r="A38" s="108" t="s">
        <v>23</v>
      </c>
      <c r="B38" s="35">
        <v>3</v>
      </c>
      <c r="C38" s="22">
        <v>13</v>
      </c>
      <c r="D38" s="32">
        <v>26</v>
      </c>
      <c r="E38" s="22">
        <v>11</v>
      </c>
      <c r="F38" s="32">
        <v>0</v>
      </c>
      <c r="G38" s="23">
        <v>0</v>
      </c>
      <c r="H38" s="45">
        <f t="shared" si="2"/>
        <v>53</v>
      </c>
      <c r="I38" s="112">
        <f t="shared" si="1"/>
        <v>2.234534177621857</v>
      </c>
    </row>
    <row r="39" spans="1:9" s="104" customFormat="1" ht="16.5" customHeight="1">
      <c r="A39" s="108" t="s">
        <v>24</v>
      </c>
      <c r="B39" s="35">
        <v>0</v>
      </c>
      <c r="C39" s="22">
        <v>0</v>
      </c>
      <c r="D39" s="32">
        <v>3</v>
      </c>
      <c r="E39" s="22">
        <v>1</v>
      </c>
      <c r="F39" s="32">
        <v>2</v>
      </c>
      <c r="G39" s="23">
        <v>0</v>
      </c>
      <c r="H39" s="45">
        <f t="shared" si="2"/>
        <v>6</v>
      </c>
      <c r="I39" s="124">
        <f t="shared" si="1"/>
        <v>0.2529661333156819</v>
      </c>
    </row>
    <row r="40" spans="1:9" s="104" customFormat="1" ht="16.5" customHeight="1">
      <c r="A40" s="108" t="s">
        <v>25</v>
      </c>
      <c r="B40" s="35">
        <v>5</v>
      </c>
      <c r="C40" s="22">
        <v>1</v>
      </c>
      <c r="D40" s="32">
        <v>15</v>
      </c>
      <c r="E40" s="22">
        <v>18</v>
      </c>
      <c r="F40" s="32">
        <v>14</v>
      </c>
      <c r="G40" s="23">
        <v>17</v>
      </c>
      <c r="H40" s="45">
        <f t="shared" si="2"/>
        <v>70</v>
      </c>
      <c r="I40" s="112">
        <f t="shared" si="1"/>
        <v>2.9512715553496225</v>
      </c>
    </row>
    <row r="41" spans="1:9" s="104" customFormat="1" ht="16.5" customHeight="1">
      <c r="A41" s="108" t="s">
        <v>29</v>
      </c>
      <c r="B41" s="35">
        <v>3</v>
      </c>
      <c r="C41" s="22">
        <v>19</v>
      </c>
      <c r="D41" s="32">
        <v>13</v>
      </c>
      <c r="E41" s="22">
        <v>20</v>
      </c>
      <c r="F41" s="32">
        <v>6</v>
      </c>
      <c r="G41" s="23">
        <v>19</v>
      </c>
      <c r="H41" s="45">
        <f t="shared" si="2"/>
        <v>80</v>
      </c>
      <c r="I41" s="112">
        <f t="shared" si="1"/>
        <v>3.3728817775424256</v>
      </c>
    </row>
    <row r="42" spans="1:9" ht="16.5" customHeight="1">
      <c r="A42" s="108" t="s">
        <v>14</v>
      </c>
      <c r="B42" s="35">
        <v>0</v>
      </c>
      <c r="C42" s="22">
        <v>0</v>
      </c>
      <c r="D42" s="32">
        <v>0</v>
      </c>
      <c r="E42" s="22">
        <v>0</v>
      </c>
      <c r="F42" s="32">
        <v>0</v>
      </c>
      <c r="G42" s="23">
        <v>0</v>
      </c>
      <c r="H42" s="45">
        <f t="shared" si="2"/>
        <v>0</v>
      </c>
      <c r="I42" s="112">
        <f t="shared" si="1"/>
        <v>0</v>
      </c>
    </row>
    <row r="43" spans="1:9" ht="16.5" customHeight="1">
      <c r="A43" s="29" t="s">
        <v>16</v>
      </c>
      <c r="B43" s="52">
        <v>0</v>
      </c>
      <c r="C43" s="53">
        <v>0</v>
      </c>
      <c r="D43" s="54">
        <v>0</v>
      </c>
      <c r="E43" s="53">
        <v>0</v>
      </c>
      <c r="F43" s="54">
        <v>0</v>
      </c>
      <c r="G43" s="55">
        <v>0</v>
      </c>
      <c r="H43" s="56">
        <f t="shared" si="2"/>
        <v>0</v>
      </c>
      <c r="I43" s="114">
        <f t="shared" si="1"/>
        <v>0</v>
      </c>
    </row>
    <row r="44" spans="1:9" s="69" customFormat="1" ht="16.5" customHeight="1">
      <c r="A44" s="106" t="s">
        <v>54</v>
      </c>
      <c r="B44" s="34">
        <v>0</v>
      </c>
      <c r="C44" s="27">
        <v>0</v>
      </c>
      <c r="D44" s="31">
        <v>2</v>
      </c>
      <c r="E44" s="27">
        <v>2</v>
      </c>
      <c r="F44" s="31">
        <v>1</v>
      </c>
      <c r="G44" s="28">
        <v>0</v>
      </c>
      <c r="H44" s="146">
        <f t="shared" si="2"/>
        <v>5</v>
      </c>
      <c r="I44" s="173">
        <f t="shared" si="1"/>
        <v>0.2108051110964016</v>
      </c>
    </row>
    <row r="45" spans="1:9" s="69" customFormat="1" ht="16.5" customHeight="1">
      <c r="A45" s="106" t="s">
        <v>55</v>
      </c>
      <c r="B45" s="34">
        <v>0</v>
      </c>
      <c r="C45" s="27">
        <v>0</v>
      </c>
      <c r="D45" s="31">
        <v>2</v>
      </c>
      <c r="E45" s="27">
        <v>0</v>
      </c>
      <c r="F45" s="31">
        <v>0</v>
      </c>
      <c r="G45" s="28">
        <v>2</v>
      </c>
      <c r="H45" s="146">
        <f t="shared" si="2"/>
        <v>4</v>
      </c>
      <c r="I45" s="173">
        <f t="shared" si="1"/>
        <v>0.1686440888771213</v>
      </c>
    </row>
    <row r="46" spans="1:9" s="69" customFormat="1" ht="16.5" customHeight="1">
      <c r="A46" s="75" t="s">
        <v>30</v>
      </c>
      <c r="B46" s="166">
        <f aca="true" t="shared" si="10" ref="B46:G46">SUM(B47:B50)</f>
        <v>0</v>
      </c>
      <c r="C46" s="167">
        <f t="shared" si="10"/>
        <v>1</v>
      </c>
      <c r="D46" s="168">
        <f t="shared" si="10"/>
        <v>5</v>
      </c>
      <c r="E46" s="167">
        <f t="shared" si="10"/>
        <v>2</v>
      </c>
      <c r="F46" s="168">
        <f t="shared" si="10"/>
        <v>0</v>
      </c>
      <c r="G46" s="169">
        <f t="shared" si="10"/>
        <v>1</v>
      </c>
      <c r="H46" s="170">
        <f t="shared" si="2"/>
        <v>9</v>
      </c>
      <c r="I46" s="172">
        <f t="shared" si="1"/>
        <v>0.3794491999735229</v>
      </c>
    </row>
    <row r="47" spans="1:9" s="104" customFormat="1" ht="16.5" customHeight="1">
      <c r="A47" s="108" t="s">
        <v>13</v>
      </c>
      <c r="B47" s="57">
        <v>0</v>
      </c>
      <c r="C47" s="58">
        <v>1</v>
      </c>
      <c r="D47" s="59">
        <v>5</v>
      </c>
      <c r="E47" s="58">
        <v>2</v>
      </c>
      <c r="F47" s="59">
        <v>0</v>
      </c>
      <c r="G47" s="60">
        <v>1</v>
      </c>
      <c r="H47" s="61">
        <f t="shared" si="2"/>
        <v>9</v>
      </c>
      <c r="I47" s="133">
        <f t="shared" si="1"/>
        <v>0.3794491999735229</v>
      </c>
    </row>
    <row r="48" spans="1:9" s="104" customFormat="1" ht="16.5" customHeight="1">
      <c r="A48" s="108" t="s">
        <v>14</v>
      </c>
      <c r="B48" s="154">
        <v>0</v>
      </c>
      <c r="C48" s="137">
        <v>0</v>
      </c>
      <c r="D48" s="137">
        <v>0</v>
      </c>
      <c r="E48" s="137">
        <v>0</v>
      </c>
      <c r="F48" s="137">
        <v>0</v>
      </c>
      <c r="G48" s="137">
        <v>0</v>
      </c>
      <c r="H48" s="195">
        <f t="shared" si="2"/>
        <v>0</v>
      </c>
      <c r="I48" s="111">
        <f t="shared" si="1"/>
        <v>0</v>
      </c>
    </row>
    <row r="49" spans="1:9" ht="16.5" customHeight="1">
      <c r="A49" s="66" t="s">
        <v>15</v>
      </c>
      <c r="B49" s="62">
        <v>0</v>
      </c>
      <c r="C49" s="63">
        <v>0</v>
      </c>
      <c r="D49" s="64">
        <v>0</v>
      </c>
      <c r="E49" s="63">
        <v>0</v>
      </c>
      <c r="F49" s="64">
        <v>0</v>
      </c>
      <c r="G49" s="65">
        <v>0</v>
      </c>
      <c r="H49" s="45">
        <f t="shared" si="2"/>
        <v>0</v>
      </c>
      <c r="I49" s="112">
        <f t="shared" si="1"/>
        <v>0</v>
      </c>
    </row>
    <row r="50" spans="1:9" s="104" customFormat="1" ht="16.5" customHeight="1">
      <c r="A50" s="37" t="s">
        <v>16</v>
      </c>
      <c r="B50" s="128">
        <v>0</v>
      </c>
      <c r="C50" s="53">
        <v>0</v>
      </c>
      <c r="D50" s="53">
        <v>0</v>
      </c>
      <c r="E50" s="53">
        <v>0</v>
      </c>
      <c r="F50" s="53">
        <v>0</v>
      </c>
      <c r="G50" s="55">
        <v>0</v>
      </c>
      <c r="H50" s="56">
        <f t="shared" si="2"/>
        <v>0</v>
      </c>
      <c r="I50" s="114">
        <f t="shared" si="1"/>
        <v>0</v>
      </c>
    </row>
    <row r="51" spans="1:9" s="69" customFormat="1" ht="16.5" customHeight="1">
      <c r="A51" s="81" t="s">
        <v>21</v>
      </c>
      <c r="B51" s="174">
        <v>0</v>
      </c>
      <c r="C51" s="175">
        <v>0</v>
      </c>
      <c r="D51" s="176">
        <v>0</v>
      </c>
      <c r="E51" s="175">
        <v>0</v>
      </c>
      <c r="F51" s="176">
        <v>1</v>
      </c>
      <c r="G51" s="177">
        <v>2</v>
      </c>
      <c r="H51" s="146">
        <f t="shared" si="2"/>
        <v>3</v>
      </c>
      <c r="I51" s="173">
        <f t="shared" si="1"/>
        <v>0.12648306665784095</v>
      </c>
    </row>
    <row r="52" spans="1:9" ht="16.5" customHeight="1">
      <c r="A52" s="81" t="s">
        <v>26</v>
      </c>
      <c r="B52" s="34">
        <v>0</v>
      </c>
      <c r="C52" s="27">
        <v>0</v>
      </c>
      <c r="D52" s="31">
        <v>0</v>
      </c>
      <c r="E52" s="27">
        <v>0</v>
      </c>
      <c r="F52" s="31">
        <v>0</v>
      </c>
      <c r="G52" s="28">
        <v>0</v>
      </c>
      <c r="H52" s="146">
        <f t="shared" si="2"/>
        <v>0</v>
      </c>
      <c r="I52" s="119">
        <f t="shared" si="1"/>
        <v>0</v>
      </c>
    </row>
    <row r="53" spans="1:9" s="69" customFormat="1" ht="16.5" customHeight="1">
      <c r="A53" s="75" t="s">
        <v>41</v>
      </c>
      <c r="B53" s="166">
        <f aca="true" t="shared" si="11" ref="B53:G53">B54+B59</f>
        <v>0</v>
      </c>
      <c r="C53" s="167">
        <f t="shared" si="11"/>
        <v>10</v>
      </c>
      <c r="D53" s="168">
        <f t="shared" si="11"/>
        <v>56</v>
      </c>
      <c r="E53" s="167">
        <f t="shared" si="11"/>
        <v>53</v>
      </c>
      <c r="F53" s="168">
        <f t="shared" si="11"/>
        <v>4</v>
      </c>
      <c r="G53" s="169">
        <f t="shared" si="11"/>
        <v>8</v>
      </c>
      <c r="H53" s="170">
        <f t="shared" si="2"/>
        <v>131</v>
      </c>
      <c r="I53" s="171">
        <f t="shared" si="1"/>
        <v>5.523093910725722</v>
      </c>
    </row>
    <row r="54" spans="1:9" s="104" customFormat="1" ht="16.5" customHeight="1">
      <c r="A54" s="134" t="s">
        <v>59</v>
      </c>
      <c r="B54" s="129">
        <f aca="true" t="shared" si="12" ref="B54:G54">SUM(B55:B58)</f>
        <v>0</v>
      </c>
      <c r="C54" s="130">
        <f t="shared" si="12"/>
        <v>10</v>
      </c>
      <c r="D54" s="131">
        <f t="shared" si="12"/>
        <v>50</v>
      </c>
      <c r="E54" s="130">
        <f t="shared" si="12"/>
        <v>49</v>
      </c>
      <c r="F54" s="131">
        <f t="shared" si="12"/>
        <v>4</v>
      </c>
      <c r="G54" s="132">
        <f t="shared" si="12"/>
        <v>8</v>
      </c>
      <c r="H54" s="125">
        <f t="shared" si="2"/>
        <v>121</v>
      </c>
      <c r="I54" s="126">
        <f t="shared" si="1"/>
        <v>5.101483688532919</v>
      </c>
    </row>
    <row r="55" spans="1:9" s="104" customFormat="1" ht="16.5" customHeight="1">
      <c r="A55" s="66" t="s">
        <v>17</v>
      </c>
      <c r="B55" s="62">
        <v>0</v>
      </c>
      <c r="C55" s="63">
        <v>8</v>
      </c>
      <c r="D55" s="64">
        <v>43</v>
      </c>
      <c r="E55" s="63">
        <v>41</v>
      </c>
      <c r="F55" s="64">
        <v>2</v>
      </c>
      <c r="G55" s="65">
        <v>4</v>
      </c>
      <c r="H55" s="45">
        <f t="shared" si="2"/>
        <v>98</v>
      </c>
      <c r="I55" s="112">
        <f t="shared" si="1"/>
        <v>4.131780177489471</v>
      </c>
    </row>
    <row r="56" spans="1:9" s="104" customFormat="1" ht="16.5" customHeight="1">
      <c r="A56" s="66" t="s">
        <v>18</v>
      </c>
      <c r="B56" s="35">
        <v>0</v>
      </c>
      <c r="C56" s="22">
        <v>2</v>
      </c>
      <c r="D56" s="32">
        <v>7</v>
      </c>
      <c r="E56" s="22">
        <v>8</v>
      </c>
      <c r="F56" s="32">
        <v>2</v>
      </c>
      <c r="G56" s="23">
        <v>4</v>
      </c>
      <c r="H56" s="45">
        <f t="shared" si="2"/>
        <v>23</v>
      </c>
      <c r="I56" s="112">
        <f t="shared" si="1"/>
        <v>0.9697035110434473</v>
      </c>
    </row>
    <row r="57" spans="1:9" s="104" customFormat="1" ht="16.5" customHeight="1">
      <c r="A57" s="66" t="s">
        <v>19</v>
      </c>
      <c r="B57" s="62">
        <v>0</v>
      </c>
      <c r="C57" s="63">
        <v>0</v>
      </c>
      <c r="D57" s="64">
        <v>0</v>
      </c>
      <c r="E57" s="63">
        <v>0</v>
      </c>
      <c r="F57" s="64">
        <v>0</v>
      </c>
      <c r="G57" s="65">
        <v>0</v>
      </c>
      <c r="H57" s="45">
        <f t="shared" si="2"/>
        <v>0</v>
      </c>
      <c r="I57" s="112">
        <f t="shared" si="1"/>
        <v>0</v>
      </c>
    </row>
    <row r="58" spans="1:9" s="104" customFormat="1" ht="16.5" customHeight="1">
      <c r="A58" s="66" t="s">
        <v>27</v>
      </c>
      <c r="B58" s="35">
        <v>0</v>
      </c>
      <c r="C58" s="22">
        <v>0</v>
      </c>
      <c r="D58" s="32">
        <v>0</v>
      </c>
      <c r="E58" s="22">
        <v>0</v>
      </c>
      <c r="F58" s="32">
        <v>0</v>
      </c>
      <c r="G58" s="23">
        <v>0</v>
      </c>
      <c r="H58" s="45">
        <f t="shared" si="2"/>
        <v>0</v>
      </c>
      <c r="I58" s="112">
        <f t="shared" si="1"/>
        <v>0</v>
      </c>
    </row>
    <row r="59" spans="1:9" s="104" customFormat="1" ht="16.5" customHeight="1">
      <c r="A59" s="134" t="s">
        <v>58</v>
      </c>
      <c r="B59" s="129">
        <f aca="true" t="shared" si="13" ref="B59:G59">SUM(B60:B63)</f>
        <v>0</v>
      </c>
      <c r="C59" s="130">
        <f t="shared" si="13"/>
        <v>0</v>
      </c>
      <c r="D59" s="131">
        <f t="shared" si="13"/>
        <v>6</v>
      </c>
      <c r="E59" s="130">
        <f t="shared" si="13"/>
        <v>4</v>
      </c>
      <c r="F59" s="131">
        <f t="shared" si="13"/>
        <v>0</v>
      </c>
      <c r="G59" s="132">
        <f t="shared" si="13"/>
        <v>0</v>
      </c>
      <c r="H59" s="125">
        <f t="shared" si="2"/>
        <v>10</v>
      </c>
      <c r="I59" s="127">
        <f t="shared" si="1"/>
        <v>0.4216102221928032</v>
      </c>
    </row>
    <row r="60" spans="1:9" s="104" customFormat="1" ht="16.5" customHeight="1">
      <c r="A60" s="66" t="s">
        <v>17</v>
      </c>
      <c r="B60" s="62">
        <v>0</v>
      </c>
      <c r="C60" s="63">
        <v>0</v>
      </c>
      <c r="D60" s="64">
        <v>3</v>
      </c>
      <c r="E60" s="63">
        <v>0</v>
      </c>
      <c r="F60" s="64">
        <v>0</v>
      </c>
      <c r="G60" s="65">
        <v>0</v>
      </c>
      <c r="H60" s="45">
        <f t="shared" si="2"/>
        <v>3</v>
      </c>
      <c r="I60" s="124">
        <f t="shared" si="1"/>
        <v>0.12648306665784095</v>
      </c>
    </row>
    <row r="61" spans="1:9" s="104" customFormat="1" ht="16.5" customHeight="1">
      <c r="A61" s="108" t="s">
        <v>18</v>
      </c>
      <c r="B61" s="35">
        <v>0</v>
      </c>
      <c r="C61" s="22">
        <v>0</v>
      </c>
      <c r="D61" s="32">
        <v>3</v>
      </c>
      <c r="E61" s="22">
        <v>4</v>
      </c>
      <c r="F61" s="32">
        <v>0</v>
      </c>
      <c r="G61" s="23">
        <v>0</v>
      </c>
      <c r="H61" s="61">
        <f t="shared" si="2"/>
        <v>7</v>
      </c>
      <c r="I61" s="133">
        <f t="shared" si="1"/>
        <v>0.29512715553496227</v>
      </c>
    </row>
    <row r="62" spans="1:9" ht="16.5" customHeight="1">
      <c r="A62" s="66" t="s">
        <v>19</v>
      </c>
      <c r="B62" s="62">
        <v>0</v>
      </c>
      <c r="C62" s="63">
        <v>0</v>
      </c>
      <c r="D62" s="64">
        <v>0</v>
      </c>
      <c r="E62" s="63">
        <v>0</v>
      </c>
      <c r="F62" s="64">
        <v>0</v>
      </c>
      <c r="G62" s="65">
        <v>0</v>
      </c>
      <c r="H62" s="45">
        <f t="shared" si="2"/>
        <v>0</v>
      </c>
      <c r="I62" s="112">
        <f t="shared" si="1"/>
        <v>0</v>
      </c>
    </row>
    <row r="63" spans="1:9" ht="16.5" customHeight="1">
      <c r="A63" s="109" t="s">
        <v>27</v>
      </c>
      <c r="B63" s="57">
        <v>0</v>
      </c>
      <c r="C63" s="58">
        <v>0</v>
      </c>
      <c r="D63" s="59">
        <v>0</v>
      </c>
      <c r="E63" s="58">
        <v>0</v>
      </c>
      <c r="F63" s="59">
        <v>0</v>
      </c>
      <c r="G63" s="60">
        <v>0</v>
      </c>
      <c r="H63" s="61">
        <f t="shared" si="2"/>
        <v>0</v>
      </c>
      <c r="I63" s="115">
        <f t="shared" si="1"/>
        <v>0</v>
      </c>
    </row>
    <row r="64" spans="1:9" s="69" customFormat="1" ht="16.5" customHeight="1">
      <c r="A64" s="75" t="s">
        <v>38</v>
      </c>
      <c r="B64" s="166">
        <f aca="true" t="shared" si="14" ref="B64:G64">SUM(B65:B67)</f>
        <v>0</v>
      </c>
      <c r="C64" s="167">
        <f t="shared" si="14"/>
        <v>0</v>
      </c>
      <c r="D64" s="168">
        <f t="shared" si="14"/>
        <v>0</v>
      </c>
      <c r="E64" s="167">
        <f t="shared" si="14"/>
        <v>3</v>
      </c>
      <c r="F64" s="168">
        <f t="shared" si="14"/>
        <v>0</v>
      </c>
      <c r="G64" s="169">
        <f t="shared" si="14"/>
        <v>1</v>
      </c>
      <c r="H64" s="170">
        <f t="shared" si="2"/>
        <v>4</v>
      </c>
      <c r="I64" s="172">
        <f t="shared" si="1"/>
        <v>0.1686440888771213</v>
      </c>
    </row>
    <row r="65" spans="1:9" s="104" customFormat="1" ht="16.5" customHeight="1">
      <c r="A65" s="66" t="s">
        <v>13</v>
      </c>
      <c r="B65" s="62">
        <v>0</v>
      </c>
      <c r="C65" s="63">
        <v>0</v>
      </c>
      <c r="D65" s="64">
        <v>0</v>
      </c>
      <c r="E65" s="63">
        <v>3</v>
      </c>
      <c r="F65" s="64">
        <v>0</v>
      </c>
      <c r="G65" s="65">
        <v>1</v>
      </c>
      <c r="H65" s="45">
        <f t="shared" si="2"/>
        <v>4</v>
      </c>
      <c r="I65" s="124">
        <f t="shared" si="1"/>
        <v>0.1686440888771213</v>
      </c>
    </row>
    <row r="66" spans="1:9" ht="16.5" customHeight="1">
      <c r="A66" s="108" t="s">
        <v>15</v>
      </c>
      <c r="B66" s="62">
        <v>0</v>
      </c>
      <c r="C66" s="63">
        <v>0</v>
      </c>
      <c r="D66" s="64">
        <v>0</v>
      </c>
      <c r="E66" s="63">
        <v>0</v>
      </c>
      <c r="F66" s="64">
        <v>0</v>
      </c>
      <c r="G66" s="65">
        <v>0</v>
      </c>
      <c r="H66" s="45">
        <f t="shared" si="2"/>
        <v>0</v>
      </c>
      <c r="I66" s="112">
        <f t="shared" si="1"/>
        <v>0</v>
      </c>
    </row>
    <row r="67" spans="1:9" ht="16.5" customHeight="1">
      <c r="A67" s="29" t="s">
        <v>16</v>
      </c>
      <c r="B67" s="52">
        <v>0</v>
      </c>
      <c r="C67" s="53">
        <v>0</v>
      </c>
      <c r="D67" s="54">
        <v>0</v>
      </c>
      <c r="E67" s="53">
        <v>0</v>
      </c>
      <c r="F67" s="54">
        <v>0</v>
      </c>
      <c r="G67" s="55">
        <v>0</v>
      </c>
      <c r="H67" s="56">
        <f t="shared" si="2"/>
        <v>0</v>
      </c>
      <c r="I67" s="114">
        <f t="shared" si="1"/>
        <v>0</v>
      </c>
    </row>
    <row r="68" spans="1:9" s="69" customFormat="1" ht="16.5" customHeight="1">
      <c r="A68" s="75" t="s">
        <v>39</v>
      </c>
      <c r="B68" s="129">
        <f aca="true" t="shared" si="15" ref="B68:G68">SUM(B69:B72)</f>
        <v>14</v>
      </c>
      <c r="C68" s="167">
        <f t="shared" si="15"/>
        <v>4</v>
      </c>
      <c r="D68" s="168">
        <f t="shared" si="15"/>
        <v>14</v>
      </c>
      <c r="E68" s="167">
        <f t="shared" si="15"/>
        <v>28</v>
      </c>
      <c r="F68" s="168">
        <f t="shared" si="15"/>
        <v>11</v>
      </c>
      <c r="G68" s="169">
        <f t="shared" si="15"/>
        <v>24</v>
      </c>
      <c r="H68" s="170">
        <f t="shared" si="2"/>
        <v>95</v>
      </c>
      <c r="I68" s="171">
        <f aca="true" t="shared" si="16" ref="I68:I82">H68/B$83*100000</f>
        <v>4.00529711083163</v>
      </c>
    </row>
    <row r="69" spans="1:9" s="104" customFormat="1" ht="16.5" customHeight="1">
      <c r="A69" s="108" t="s">
        <v>13</v>
      </c>
      <c r="B69" s="35">
        <v>14</v>
      </c>
      <c r="C69" s="22">
        <v>0</v>
      </c>
      <c r="D69" s="32">
        <v>2</v>
      </c>
      <c r="E69" s="22">
        <v>7</v>
      </c>
      <c r="F69" s="32">
        <v>7</v>
      </c>
      <c r="G69" s="23">
        <v>15</v>
      </c>
      <c r="H69" s="45">
        <f aca="true" t="shared" si="17" ref="H69:H82">SUM(B69:G69)</f>
        <v>45</v>
      </c>
      <c r="I69" s="112">
        <f t="shared" si="16"/>
        <v>1.8972459998676143</v>
      </c>
    </row>
    <row r="70" spans="1:9" s="104" customFormat="1" ht="16.5" customHeight="1">
      <c r="A70" s="108" t="s">
        <v>14</v>
      </c>
      <c r="B70" s="62">
        <v>0</v>
      </c>
      <c r="C70" s="63">
        <v>3</v>
      </c>
      <c r="D70" s="64">
        <v>10</v>
      </c>
      <c r="E70" s="63">
        <v>16</v>
      </c>
      <c r="F70" s="64">
        <v>4</v>
      </c>
      <c r="G70" s="65">
        <v>9</v>
      </c>
      <c r="H70" s="45">
        <f t="shared" si="17"/>
        <v>42</v>
      </c>
      <c r="I70" s="112">
        <f t="shared" si="16"/>
        <v>1.7707629332097734</v>
      </c>
    </row>
    <row r="71" spans="1:9" s="104" customFormat="1" ht="16.5" customHeight="1">
      <c r="A71" s="108" t="s">
        <v>15</v>
      </c>
      <c r="B71" s="35">
        <v>0</v>
      </c>
      <c r="C71" s="22">
        <v>1</v>
      </c>
      <c r="D71" s="32">
        <v>2</v>
      </c>
      <c r="E71" s="22">
        <v>5</v>
      </c>
      <c r="F71" s="32">
        <v>0</v>
      </c>
      <c r="G71" s="23">
        <v>0</v>
      </c>
      <c r="H71" s="45">
        <f t="shared" si="17"/>
        <v>8</v>
      </c>
      <c r="I71" s="124">
        <f t="shared" si="16"/>
        <v>0.3372881777542426</v>
      </c>
    </row>
    <row r="72" spans="1:9" s="104" customFormat="1" ht="16.5" customHeight="1">
      <c r="A72" s="29" t="s">
        <v>16</v>
      </c>
      <c r="B72" s="62">
        <v>0</v>
      </c>
      <c r="C72" s="63">
        <v>0</v>
      </c>
      <c r="D72" s="64">
        <v>0</v>
      </c>
      <c r="E72" s="63">
        <v>0</v>
      </c>
      <c r="F72" s="64">
        <v>0</v>
      </c>
      <c r="G72" s="65">
        <v>0</v>
      </c>
      <c r="H72" s="45">
        <f t="shared" si="17"/>
        <v>0</v>
      </c>
      <c r="I72" s="112">
        <f t="shared" si="16"/>
        <v>0</v>
      </c>
    </row>
    <row r="73" spans="1:9" s="69" customFormat="1" ht="16.5" customHeight="1">
      <c r="A73" s="75" t="s">
        <v>40</v>
      </c>
      <c r="B73" s="166">
        <f aca="true" t="shared" si="18" ref="B73:G73">SUM(B74:B77)</f>
        <v>6</v>
      </c>
      <c r="C73" s="167">
        <f t="shared" si="18"/>
        <v>1</v>
      </c>
      <c r="D73" s="168">
        <f t="shared" si="18"/>
        <v>20</v>
      </c>
      <c r="E73" s="167">
        <f t="shared" si="18"/>
        <v>23</v>
      </c>
      <c r="F73" s="168">
        <f t="shared" si="18"/>
        <v>4</v>
      </c>
      <c r="G73" s="169">
        <f t="shared" si="18"/>
        <v>17</v>
      </c>
      <c r="H73" s="170">
        <f t="shared" si="17"/>
        <v>71</v>
      </c>
      <c r="I73" s="171">
        <f t="shared" si="16"/>
        <v>2.993432577568903</v>
      </c>
    </row>
    <row r="74" spans="1:9" s="104" customFormat="1" ht="16.5" customHeight="1">
      <c r="A74" s="108" t="s">
        <v>13</v>
      </c>
      <c r="B74" s="35">
        <v>2</v>
      </c>
      <c r="C74" s="22">
        <v>0</v>
      </c>
      <c r="D74" s="32">
        <v>9</v>
      </c>
      <c r="E74" s="22">
        <v>9</v>
      </c>
      <c r="F74" s="32">
        <v>1</v>
      </c>
      <c r="G74" s="23">
        <v>15</v>
      </c>
      <c r="H74" s="45">
        <f t="shared" si="17"/>
        <v>36</v>
      </c>
      <c r="I74" s="112">
        <f t="shared" si="16"/>
        <v>1.5177967998940916</v>
      </c>
    </row>
    <row r="75" spans="1:9" s="104" customFormat="1" ht="16.5" customHeight="1">
      <c r="A75" s="108" t="s">
        <v>14</v>
      </c>
      <c r="B75" s="35">
        <v>0</v>
      </c>
      <c r="C75" s="22">
        <v>0</v>
      </c>
      <c r="D75" s="32">
        <v>2</v>
      </c>
      <c r="E75" s="22">
        <v>4</v>
      </c>
      <c r="F75" s="32">
        <v>2</v>
      </c>
      <c r="G75" s="23">
        <v>0</v>
      </c>
      <c r="H75" s="45">
        <f t="shared" si="17"/>
        <v>8</v>
      </c>
      <c r="I75" s="124">
        <f t="shared" si="16"/>
        <v>0.3372881777542426</v>
      </c>
    </row>
    <row r="76" spans="1:9" s="104" customFormat="1" ht="16.5" customHeight="1">
      <c r="A76" s="108" t="s">
        <v>15</v>
      </c>
      <c r="B76" s="35">
        <v>4</v>
      </c>
      <c r="C76" s="22">
        <v>1</v>
      </c>
      <c r="D76" s="32">
        <v>9</v>
      </c>
      <c r="E76" s="22">
        <v>10</v>
      </c>
      <c r="F76" s="32">
        <v>1</v>
      </c>
      <c r="G76" s="23">
        <v>1</v>
      </c>
      <c r="H76" s="45">
        <f t="shared" si="17"/>
        <v>26</v>
      </c>
      <c r="I76" s="112">
        <f t="shared" si="16"/>
        <v>1.0961865777012882</v>
      </c>
    </row>
    <row r="77" spans="1:9" s="104" customFormat="1" ht="16.5" customHeight="1">
      <c r="A77" s="24" t="s">
        <v>16</v>
      </c>
      <c r="B77" s="36">
        <v>0</v>
      </c>
      <c r="C77" s="25">
        <v>0</v>
      </c>
      <c r="D77" s="33">
        <v>0</v>
      </c>
      <c r="E77" s="25">
        <v>0</v>
      </c>
      <c r="F77" s="33">
        <v>0</v>
      </c>
      <c r="G77" s="26">
        <v>1</v>
      </c>
      <c r="H77" s="51">
        <f t="shared" si="17"/>
        <v>1</v>
      </c>
      <c r="I77" s="157">
        <f t="shared" si="16"/>
        <v>0.04216102221928032</v>
      </c>
    </row>
    <row r="78" spans="1:12" s="69" customFormat="1" ht="21" customHeight="1">
      <c r="A78" s="139" t="s">
        <v>2</v>
      </c>
      <c r="B78" s="178">
        <f aca="true" t="shared" si="19" ref="B78:G78">B5+B10+B15+B20+B25+B30+B34+B36+B44+B45+B47+B51+B52+B55+B60+B65+B69+B74</f>
        <v>64</v>
      </c>
      <c r="C78" s="179">
        <f t="shared" si="19"/>
        <v>89</v>
      </c>
      <c r="D78" s="180">
        <f t="shared" si="19"/>
        <v>191</v>
      </c>
      <c r="E78" s="179">
        <f t="shared" si="19"/>
        <v>186</v>
      </c>
      <c r="F78" s="180">
        <f t="shared" si="19"/>
        <v>75</v>
      </c>
      <c r="G78" s="179">
        <f t="shared" si="19"/>
        <v>179</v>
      </c>
      <c r="H78" s="181">
        <f t="shared" si="17"/>
        <v>784</v>
      </c>
      <c r="I78" s="182">
        <f t="shared" si="16"/>
        <v>33.05424141991577</v>
      </c>
      <c r="L78" s="91"/>
    </row>
    <row r="79" spans="1:9" s="69" customFormat="1" ht="21" customHeight="1">
      <c r="A79" s="92" t="s">
        <v>3</v>
      </c>
      <c r="B79" s="129">
        <f aca="true" t="shared" si="20" ref="B79:G79">B6+B11+B16+B21+B26+B31+B42+B48+B56+B61+B70+B75</f>
        <v>1</v>
      </c>
      <c r="C79" s="130">
        <f t="shared" si="20"/>
        <v>20</v>
      </c>
      <c r="D79" s="131">
        <f t="shared" si="20"/>
        <v>57</v>
      </c>
      <c r="E79" s="130">
        <f t="shared" si="20"/>
        <v>68</v>
      </c>
      <c r="F79" s="131">
        <f t="shared" si="20"/>
        <v>22</v>
      </c>
      <c r="G79" s="132">
        <f t="shared" si="20"/>
        <v>27</v>
      </c>
      <c r="H79" s="125">
        <f t="shared" si="17"/>
        <v>195</v>
      </c>
      <c r="I79" s="126">
        <f t="shared" si="16"/>
        <v>8.221399332759663</v>
      </c>
    </row>
    <row r="80" spans="1:9" s="69" customFormat="1" ht="21" customHeight="1">
      <c r="A80" s="98" t="s">
        <v>4</v>
      </c>
      <c r="B80" s="183">
        <f aca="true" t="shared" si="21" ref="B80:G80">B7+B12+B17+B22+B27+B32+B49+B57+B62+B66+B71+B76</f>
        <v>17</v>
      </c>
      <c r="C80" s="184">
        <f t="shared" si="21"/>
        <v>46</v>
      </c>
      <c r="D80" s="185">
        <f t="shared" si="21"/>
        <v>93</v>
      </c>
      <c r="E80" s="184">
        <f t="shared" si="21"/>
        <v>51</v>
      </c>
      <c r="F80" s="185">
        <f t="shared" si="21"/>
        <v>5</v>
      </c>
      <c r="G80" s="186">
        <f t="shared" si="21"/>
        <v>3</v>
      </c>
      <c r="H80" s="187">
        <f t="shared" si="17"/>
        <v>215</v>
      </c>
      <c r="I80" s="188">
        <f t="shared" si="16"/>
        <v>9.064619777145268</v>
      </c>
    </row>
    <row r="81" spans="1:9" s="69" customFormat="1" ht="21" customHeight="1">
      <c r="A81" s="92" t="s">
        <v>31</v>
      </c>
      <c r="B81" s="129">
        <f aca="true" t="shared" si="22" ref="B81:G81">B8+B13+B18+B23+B28+B33+B43+B50+B58+B63+B67+B72+B77</f>
        <v>0</v>
      </c>
      <c r="C81" s="130">
        <f t="shared" si="22"/>
        <v>0</v>
      </c>
      <c r="D81" s="131">
        <f t="shared" si="22"/>
        <v>0</v>
      </c>
      <c r="E81" s="131">
        <f t="shared" si="22"/>
        <v>0</v>
      </c>
      <c r="F81" s="131">
        <f t="shared" si="22"/>
        <v>0</v>
      </c>
      <c r="G81" s="131">
        <f t="shared" si="22"/>
        <v>1</v>
      </c>
      <c r="H81" s="125">
        <f t="shared" si="17"/>
        <v>1</v>
      </c>
      <c r="I81" s="127">
        <f t="shared" si="16"/>
        <v>0.04216102221928032</v>
      </c>
    </row>
    <row r="82" spans="1:9" s="69" customFormat="1" ht="21" customHeight="1">
      <c r="A82" s="107" t="s">
        <v>1</v>
      </c>
      <c r="B82" s="174">
        <f aca="true" t="shared" si="23" ref="B82:G82">SUM(B78:B81)</f>
        <v>82</v>
      </c>
      <c r="C82" s="175">
        <f t="shared" si="23"/>
        <v>155</v>
      </c>
      <c r="D82" s="176">
        <f t="shared" si="23"/>
        <v>341</v>
      </c>
      <c r="E82" s="175">
        <f t="shared" si="23"/>
        <v>305</v>
      </c>
      <c r="F82" s="176">
        <f t="shared" si="23"/>
        <v>102</v>
      </c>
      <c r="G82" s="177">
        <f t="shared" si="23"/>
        <v>210</v>
      </c>
      <c r="H82" s="146">
        <f t="shared" si="17"/>
        <v>1195</v>
      </c>
      <c r="I82" s="189">
        <f t="shared" si="16"/>
        <v>50.382421552039986</v>
      </c>
    </row>
    <row r="83" spans="1:10" ht="27.75" customHeight="1">
      <c r="A83" s="158" t="s">
        <v>28</v>
      </c>
      <c r="B83" s="282">
        <v>2371859</v>
      </c>
      <c r="C83" s="282"/>
      <c r="D83" s="282"/>
      <c r="E83" s="282"/>
      <c r="F83" s="282"/>
      <c r="G83" s="282"/>
      <c r="H83" s="282"/>
      <c r="I83" s="282"/>
      <c r="J83" s="138"/>
    </row>
    <row r="84" spans="1:9" ht="21" customHeight="1">
      <c r="A84" s="164" t="s">
        <v>33</v>
      </c>
      <c r="B84" s="161"/>
      <c r="C84" s="159"/>
      <c r="D84" s="160"/>
      <c r="E84" s="161"/>
      <c r="F84" s="159"/>
      <c r="G84" s="162"/>
      <c r="H84" s="163"/>
      <c r="I84" s="163"/>
    </row>
    <row r="85" spans="1:9" ht="24" customHeight="1">
      <c r="A85" s="165" t="s">
        <v>53</v>
      </c>
      <c r="B85" s="161"/>
      <c r="C85" s="159"/>
      <c r="D85" s="160"/>
      <c r="E85" s="161"/>
      <c r="F85" s="159"/>
      <c r="G85" s="162"/>
      <c r="H85" s="163"/>
      <c r="I85" s="163"/>
    </row>
    <row r="86" spans="1:12" ht="15.75">
      <c r="A86" s="17"/>
      <c r="B86" s="10"/>
      <c r="C86" s="2"/>
      <c r="E86" s="10"/>
      <c r="F86" s="2"/>
      <c r="K86" s="283"/>
      <c r="L86" s="283"/>
    </row>
    <row r="87" spans="1:6" ht="15">
      <c r="A87" s="8"/>
      <c r="B87" s="2"/>
      <c r="C87" s="2"/>
      <c r="E87" s="10"/>
      <c r="F87" s="10"/>
    </row>
    <row r="88" spans="2:6" ht="15">
      <c r="B88" s="10"/>
      <c r="C88" s="2"/>
      <c r="E88" s="10"/>
      <c r="F88" s="2"/>
    </row>
    <row r="89" spans="2:10" ht="15">
      <c r="B89" s="10"/>
      <c r="C89" s="2"/>
      <c r="E89" s="10"/>
      <c r="F89" s="2"/>
      <c r="J89" s="30"/>
    </row>
    <row r="90" spans="2:10" ht="15">
      <c r="B90" s="10"/>
      <c r="C90" s="2"/>
      <c r="E90" s="10"/>
      <c r="F90" s="2"/>
      <c r="J90" s="8"/>
    </row>
    <row r="91" spans="2:10" ht="15">
      <c r="B91" s="10"/>
      <c r="C91" s="11"/>
      <c r="D91" s="40"/>
      <c r="E91" s="10"/>
      <c r="F91" s="11"/>
      <c r="G91" s="12"/>
      <c r="J91" s="8"/>
    </row>
    <row r="92" spans="2:10" ht="15">
      <c r="B92" s="10"/>
      <c r="C92" s="11"/>
      <c r="D92" s="40"/>
      <c r="E92" s="10"/>
      <c r="F92" s="11"/>
      <c r="G92" s="12"/>
      <c r="J92" s="8"/>
    </row>
    <row r="93" spans="2:5" ht="15">
      <c r="B93" s="10"/>
      <c r="E93" s="10"/>
    </row>
    <row r="94" spans="2:7" ht="15">
      <c r="B94" s="10"/>
      <c r="C94" s="11"/>
      <c r="D94" s="40"/>
      <c r="E94" s="10"/>
      <c r="F94" s="11"/>
      <c r="G94" s="12"/>
    </row>
    <row r="95" spans="2:7" ht="15">
      <c r="B95" s="10"/>
      <c r="C95" s="11"/>
      <c r="D95" s="40"/>
      <c r="E95" s="10"/>
      <c r="F95" s="11"/>
      <c r="G95" s="12"/>
    </row>
    <row r="96" spans="2:7" ht="15">
      <c r="B96" s="10"/>
      <c r="C96" s="11"/>
      <c r="D96" s="40"/>
      <c r="E96" s="10"/>
      <c r="F96" s="11"/>
      <c r="G96" s="12"/>
    </row>
    <row r="97" spans="2:7" ht="15">
      <c r="B97" s="10"/>
      <c r="C97" s="11"/>
      <c r="D97" s="40"/>
      <c r="E97" s="10"/>
      <c r="F97" s="11"/>
      <c r="G97" s="12"/>
    </row>
    <row r="98" spans="2:7" ht="15">
      <c r="B98" s="10"/>
      <c r="C98" s="11"/>
      <c r="D98" s="40"/>
      <c r="E98" s="10"/>
      <c r="F98" s="11"/>
      <c r="G98" s="12"/>
    </row>
    <row r="99" spans="2:5" ht="15">
      <c r="B99" s="10"/>
      <c r="E99" s="10"/>
    </row>
    <row r="100" spans="2:7" ht="15">
      <c r="B100" s="10"/>
      <c r="C100" s="11"/>
      <c r="D100" s="40"/>
      <c r="E100" s="10"/>
      <c r="F100" s="11"/>
      <c r="G100" s="12"/>
    </row>
    <row r="101" spans="2:7" ht="15">
      <c r="B101" s="10"/>
      <c r="C101" s="11"/>
      <c r="D101" s="40"/>
      <c r="E101" s="10"/>
      <c r="F101" s="11"/>
      <c r="G101" s="12"/>
    </row>
    <row r="102" spans="2:7" ht="15">
      <c r="B102" s="10"/>
      <c r="C102" s="11"/>
      <c r="D102" s="40"/>
      <c r="E102" s="10"/>
      <c r="F102" s="11"/>
      <c r="G102" s="12"/>
    </row>
    <row r="103" spans="2:7" ht="15">
      <c r="B103" s="10"/>
      <c r="C103" s="11"/>
      <c r="D103" s="40"/>
      <c r="E103" s="10"/>
      <c r="F103" s="11"/>
      <c r="G103" s="12"/>
    </row>
    <row r="104" spans="2:7" ht="15">
      <c r="B104" s="10"/>
      <c r="C104" s="11"/>
      <c r="D104" s="40"/>
      <c r="E104" s="10"/>
      <c r="F104" s="11"/>
      <c r="G104" s="12"/>
    </row>
    <row r="105" spans="2:6" ht="15">
      <c r="B105" s="10"/>
      <c r="C105" s="11"/>
      <c r="E105" s="10"/>
      <c r="F105" s="11"/>
    </row>
    <row r="106" spans="2:6" ht="15">
      <c r="B106" s="3"/>
      <c r="C106" s="11"/>
      <c r="E106" s="3"/>
      <c r="F106" s="11"/>
    </row>
    <row r="107" spans="2:6" ht="15">
      <c r="B107" s="3"/>
      <c r="C107" s="11"/>
      <c r="E107" s="3"/>
      <c r="F107" s="11"/>
    </row>
    <row r="108" spans="2:5" ht="15">
      <c r="B108" s="3"/>
      <c r="E108" s="3"/>
    </row>
    <row r="109" spans="2:5" ht="15">
      <c r="B109" s="3"/>
      <c r="E109" s="3"/>
    </row>
    <row r="110" spans="2:7" ht="15">
      <c r="B110" s="13"/>
      <c r="C110" s="5"/>
      <c r="D110" s="41"/>
      <c r="E110" s="13"/>
      <c r="F110" s="5"/>
      <c r="G110" s="5"/>
    </row>
    <row r="111" spans="2:7" ht="15">
      <c r="B111" s="3"/>
      <c r="D111" s="41"/>
      <c r="E111" s="3"/>
      <c r="G111" s="5"/>
    </row>
    <row r="112" spans="2:7" ht="15">
      <c r="B112" s="3"/>
      <c r="D112" s="41"/>
      <c r="E112" s="3"/>
      <c r="G112" s="5"/>
    </row>
    <row r="113" spans="1:5" ht="15.75">
      <c r="A113" s="14"/>
      <c r="B113" s="3"/>
      <c r="E113" s="3"/>
    </row>
    <row r="114" spans="1:8" ht="15.75">
      <c r="A114" s="14"/>
      <c r="B114" s="3"/>
      <c r="E114" s="3"/>
      <c r="H114" s="3"/>
    </row>
    <row r="115" spans="1:10" ht="15.75">
      <c r="A115" s="14"/>
      <c r="B115" s="3"/>
      <c r="C115" s="11"/>
      <c r="D115" s="40"/>
      <c r="E115" s="3"/>
      <c r="F115" s="11"/>
      <c r="G115" s="12"/>
      <c r="I115" s="12"/>
      <c r="J115" s="7"/>
    </row>
    <row r="116" spans="2:7" ht="15">
      <c r="B116" s="3"/>
      <c r="C116" s="11"/>
      <c r="D116" s="40"/>
      <c r="E116" s="3"/>
      <c r="F116" s="11"/>
      <c r="G116" s="12"/>
    </row>
    <row r="117" spans="2:7" ht="15">
      <c r="B117" s="3"/>
      <c r="C117" s="11"/>
      <c r="D117" s="40"/>
      <c r="E117" s="3"/>
      <c r="F117" s="11"/>
      <c r="G117" s="12"/>
    </row>
    <row r="118" spans="2:7" ht="15">
      <c r="B118" s="3"/>
      <c r="C118" s="11"/>
      <c r="D118" s="40"/>
      <c r="E118" s="3"/>
      <c r="F118" s="11"/>
      <c r="G118" s="12"/>
    </row>
    <row r="119" spans="2:7" ht="15">
      <c r="B119" s="3"/>
      <c r="C119" s="11"/>
      <c r="D119" s="40"/>
      <c r="E119" s="3"/>
      <c r="F119" s="11"/>
      <c r="G119" s="12"/>
    </row>
    <row r="120" spans="1:7" ht="15.75">
      <c r="A120" s="6"/>
      <c r="B120" s="3"/>
      <c r="C120" s="11"/>
      <c r="D120" s="40"/>
      <c r="E120" s="3"/>
      <c r="F120" s="11"/>
      <c r="G120" s="12"/>
    </row>
    <row r="121" spans="2:5" ht="15">
      <c r="B121" s="3"/>
      <c r="E121" s="3"/>
    </row>
    <row r="122" spans="1:5" ht="15.75">
      <c r="A122" s="6"/>
      <c r="B122" s="3"/>
      <c r="E122" s="3"/>
    </row>
    <row r="123" spans="1:5" ht="15.75">
      <c r="A123" s="4"/>
      <c r="B123" s="3"/>
      <c r="E123" s="3"/>
    </row>
    <row r="124" spans="2:5" ht="15">
      <c r="B124" s="3"/>
      <c r="E124" s="3"/>
    </row>
    <row r="125" spans="1:7" ht="15.75">
      <c r="A125" s="6"/>
      <c r="C125" s="11"/>
      <c r="D125" s="40"/>
      <c r="F125" s="11"/>
      <c r="G125" s="12"/>
    </row>
    <row r="126" spans="1:6" ht="15.75">
      <c r="A126" s="6"/>
      <c r="C126" s="11"/>
      <c r="F126" s="11"/>
    </row>
    <row r="127" spans="3:6" ht="15">
      <c r="C127" s="11"/>
      <c r="F127" s="11"/>
    </row>
    <row r="128" spans="3:6" ht="15">
      <c r="C128" s="11"/>
      <c r="F128" s="11"/>
    </row>
    <row r="129" spans="3:6" ht="15">
      <c r="C129" s="11"/>
      <c r="F129" s="11"/>
    </row>
    <row r="130" spans="3:6" ht="15">
      <c r="C130" s="11"/>
      <c r="F130" s="11"/>
    </row>
    <row r="131" spans="3:6" ht="15">
      <c r="C131" s="11"/>
      <c r="F131" s="11"/>
    </row>
    <row r="132" spans="3:6" ht="15">
      <c r="C132" s="11"/>
      <c r="F132" s="11"/>
    </row>
    <row r="133" spans="3:6" ht="15">
      <c r="C133" s="11"/>
      <c r="F133" s="11"/>
    </row>
    <row r="134" spans="3:6" ht="15">
      <c r="C134" s="11"/>
      <c r="F134" s="11"/>
    </row>
    <row r="135" spans="3:6" ht="15">
      <c r="C135" s="11"/>
      <c r="F135" s="11"/>
    </row>
    <row r="136" spans="2:5" ht="15">
      <c r="B136" s="5"/>
      <c r="E136" s="5"/>
    </row>
    <row r="137" spans="2:7" ht="15">
      <c r="B137" s="5"/>
      <c r="C137" s="5"/>
      <c r="D137" s="41"/>
      <c r="E137" s="5"/>
      <c r="F137" s="5"/>
      <c r="G137" s="5"/>
    </row>
    <row r="138" spans="4:7" ht="15">
      <c r="D138" s="41"/>
      <c r="G138" s="5"/>
    </row>
    <row r="140" spans="3:6" ht="15">
      <c r="C140" s="11"/>
      <c r="F140" s="11"/>
    </row>
    <row r="141" spans="3:6" ht="15">
      <c r="C141" s="11"/>
      <c r="F141" s="11"/>
    </row>
    <row r="142" spans="3:6" ht="15">
      <c r="C142" s="11"/>
      <c r="F142" s="11"/>
    </row>
    <row r="143" spans="3:6" ht="15">
      <c r="C143" s="11"/>
      <c r="F143" s="11"/>
    </row>
    <row r="144" spans="3:6" ht="15">
      <c r="C144" s="11"/>
      <c r="F144" s="11"/>
    </row>
    <row r="145" spans="3:6" ht="15">
      <c r="C145" s="11"/>
      <c r="F145" s="11"/>
    </row>
    <row r="146" spans="2:7" ht="15">
      <c r="B146" s="9"/>
      <c r="C146" s="15"/>
      <c r="D146" s="42"/>
      <c r="E146" s="9"/>
      <c r="F146" s="15"/>
      <c r="G146" s="9"/>
    </row>
    <row r="147" spans="3:6" ht="15">
      <c r="C147" s="11"/>
      <c r="F147" s="11"/>
    </row>
    <row r="148" spans="3:6" ht="15">
      <c r="C148" s="11"/>
      <c r="F148" s="11"/>
    </row>
    <row r="149" spans="3:6" ht="15">
      <c r="C149" s="11"/>
      <c r="F149" s="11"/>
    </row>
    <row r="150" spans="3:6" ht="15">
      <c r="C150" s="11"/>
      <c r="F150" s="11"/>
    </row>
    <row r="151" spans="3:6" ht="15">
      <c r="C151" s="11"/>
      <c r="F151" s="11"/>
    </row>
    <row r="152" spans="3:6" ht="15">
      <c r="C152" s="11"/>
      <c r="F152" s="11"/>
    </row>
    <row r="153" spans="3:6" ht="15">
      <c r="C153" s="11"/>
      <c r="F153" s="11"/>
    </row>
    <row r="154" spans="3:6" ht="15">
      <c r="C154" s="11"/>
      <c r="F154" s="11"/>
    </row>
    <row r="155" spans="3:6" ht="15">
      <c r="C155" s="11"/>
      <c r="F155" s="11"/>
    </row>
    <row r="156" spans="3:6" ht="15">
      <c r="C156" s="11"/>
      <c r="F156" s="11"/>
    </row>
    <row r="157" spans="3:6" ht="15">
      <c r="C157" s="11"/>
      <c r="F157" s="11"/>
    </row>
    <row r="158" spans="3:6" ht="15">
      <c r="C158" s="11"/>
      <c r="F158" s="11"/>
    </row>
    <row r="159" spans="3:6" ht="15">
      <c r="C159" s="11"/>
      <c r="F159" s="11"/>
    </row>
    <row r="160" spans="3:6" ht="15">
      <c r="C160" s="11"/>
      <c r="F160" s="11"/>
    </row>
    <row r="161" spans="2:7" ht="15">
      <c r="B161" s="9"/>
      <c r="C161" s="15"/>
      <c r="D161" s="42"/>
      <c r="E161" s="9"/>
      <c r="F161" s="15"/>
      <c r="G161" s="9"/>
    </row>
    <row r="162" spans="3:6" ht="15">
      <c r="C162" s="11"/>
      <c r="F162" s="11"/>
    </row>
    <row r="163" spans="2:7" ht="15">
      <c r="B163" s="9"/>
      <c r="C163" s="15"/>
      <c r="D163" s="43"/>
      <c r="E163" s="9"/>
      <c r="F163" s="15"/>
      <c r="G163" s="16"/>
    </row>
    <row r="164" spans="3:6" ht="15">
      <c r="C164" s="11"/>
      <c r="F164" s="11"/>
    </row>
    <row r="165" spans="3:6" ht="15">
      <c r="C165" s="11"/>
      <c r="F165" s="11"/>
    </row>
    <row r="166" spans="3:6" ht="15">
      <c r="C166" s="11"/>
      <c r="F166" s="11"/>
    </row>
    <row r="167" spans="3:6" ht="15">
      <c r="C167" s="11"/>
      <c r="F167" s="11"/>
    </row>
    <row r="168" spans="3:6" ht="15">
      <c r="C168" s="11"/>
      <c r="F168" s="11"/>
    </row>
    <row r="169" spans="3:6" ht="15">
      <c r="C169" s="11"/>
      <c r="F169" s="11"/>
    </row>
    <row r="170" spans="3:6" ht="15">
      <c r="C170" s="11"/>
      <c r="F170" s="11"/>
    </row>
    <row r="171" spans="3:6" ht="15">
      <c r="C171" s="11"/>
      <c r="F171" s="11"/>
    </row>
    <row r="172" spans="3:6" ht="15">
      <c r="C172" s="11"/>
      <c r="F172" s="11"/>
    </row>
    <row r="173" spans="3:6" ht="15">
      <c r="C173" s="11"/>
      <c r="F173" s="11"/>
    </row>
    <row r="174" spans="3:6" ht="15">
      <c r="C174" s="11"/>
      <c r="F174" s="11"/>
    </row>
    <row r="179" spans="4:7" ht="15">
      <c r="D179" s="44"/>
      <c r="G179" s="11"/>
    </row>
    <row r="180" spans="4:7" ht="15">
      <c r="D180" s="44"/>
      <c r="G180" s="11"/>
    </row>
    <row r="181" spans="4:7" ht="15">
      <c r="D181" s="44"/>
      <c r="G181" s="11"/>
    </row>
    <row r="182" spans="4:7" ht="15">
      <c r="D182" s="44"/>
      <c r="G182" s="11"/>
    </row>
    <row r="183" spans="4:7" ht="15">
      <c r="D183" s="44"/>
      <c r="G183" s="11"/>
    </row>
    <row r="184" spans="4:7" ht="15">
      <c r="D184" s="44"/>
      <c r="G184" s="11"/>
    </row>
    <row r="185" spans="4:7" ht="15">
      <c r="D185" s="44"/>
      <c r="G185" s="11"/>
    </row>
    <row r="186" spans="4:7" ht="15">
      <c r="D186" s="44"/>
      <c r="G186" s="11"/>
    </row>
    <row r="187" spans="4:7" ht="15">
      <c r="D187" s="44"/>
      <c r="G187" s="11"/>
    </row>
    <row r="188" spans="4:7" ht="15">
      <c r="D188" s="44"/>
      <c r="G188" s="11"/>
    </row>
    <row r="189" spans="4:7" ht="15">
      <c r="D189" s="44"/>
      <c r="G189" s="11"/>
    </row>
    <row r="190" spans="4:7" ht="15">
      <c r="D190" s="44"/>
      <c r="G190" s="11"/>
    </row>
    <row r="191" spans="4:7" ht="15">
      <c r="D191" s="44"/>
      <c r="G191" s="11"/>
    </row>
  </sheetData>
  <sheetProtection/>
  <mergeCells count="4">
    <mergeCell ref="K86:L86"/>
    <mergeCell ref="A2:A3"/>
    <mergeCell ref="B2:G2"/>
    <mergeCell ref="B83:I83"/>
  </mergeCells>
  <printOptions/>
  <pageMargins left="1.62" right="0.25" top="0.38" bottom="0.37" header="0.34" footer="0.36"/>
  <pageSetup fitToHeight="1" fitToWidth="1" horizontalDpi="600" verticalDpi="600" orientation="portrait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1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A88" sqref="A88:IV88"/>
    </sheetView>
  </sheetViews>
  <sheetFormatPr defaultColWidth="11.5" defaultRowHeight="14.25"/>
  <cols>
    <col min="1" max="1" width="47.796875" style="1" customWidth="1"/>
    <col min="2" max="2" width="10.69921875" style="1" customWidth="1"/>
    <col min="3" max="3" width="9.69921875" style="1" customWidth="1"/>
    <col min="4" max="4" width="9.69921875" style="39" customWidth="1"/>
    <col min="5" max="8" width="9.69921875" style="1" customWidth="1"/>
    <col min="9" max="9" width="11.5" style="1" customWidth="1"/>
    <col min="10" max="10" width="13" style="1" customWidth="1"/>
    <col min="11" max="11" width="15.19921875" style="1" customWidth="1"/>
    <col min="12" max="16384" width="11.5" style="1" customWidth="1"/>
  </cols>
  <sheetData>
    <row r="1" spans="1:10" s="18" customFormat="1" ht="30.75" customHeight="1">
      <c r="A1" s="67" t="s">
        <v>46</v>
      </c>
      <c r="B1" s="19"/>
      <c r="C1" s="20"/>
      <c r="D1" s="38"/>
      <c r="E1" s="19"/>
      <c r="F1" s="20"/>
      <c r="G1" s="20"/>
      <c r="H1" s="20"/>
      <c r="I1" s="20"/>
      <c r="J1" s="21"/>
    </row>
    <row r="2" spans="1:12" s="69" customFormat="1" ht="18.75" customHeight="1">
      <c r="A2" s="277" t="s">
        <v>0</v>
      </c>
      <c r="B2" s="279" t="s">
        <v>12</v>
      </c>
      <c r="C2" s="280"/>
      <c r="D2" s="280"/>
      <c r="E2" s="280"/>
      <c r="F2" s="280"/>
      <c r="G2" s="280"/>
      <c r="H2" s="281"/>
      <c r="I2" s="68"/>
      <c r="J2" s="155" t="s">
        <v>5</v>
      </c>
      <c r="L2" s="70"/>
    </row>
    <row r="3" spans="1:12" s="69" customFormat="1" ht="16.5">
      <c r="A3" s="278"/>
      <c r="B3" s="71" t="s">
        <v>10</v>
      </c>
      <c r="C3" s="72" t="s">
        <v>11</v>
      </c>
      <c r="D3" s="72" t="s">
        <v>9</v>
      </c>
      <c r="E3" s="72" t="s">
        <v>6</v>
      </c>
      <c r="F3" s="72" t="s">
        <v>7</v>
      </c>
      <c r="G3" s="194" t="s">
        <v>8</v>
      </c>
      <c r="H3" s="73" t="s">
        <v>60</v>
      </c>
      <c r="I3" s="192" t="s">
        <v>32</v>
      </c>
      <c r="J3" s="156">
        <v>100000</v>
      </c>
      <c r="K3" s="70"/>
      <c r="L3" s="70"/>
    </row>
    <row r="4" spans="1:15" s="69" customFormat="1" ht="16.5" customHeight="1">
      <c r="A4" s="75" t="s">
        <v>35</v>
      </c>
      <c r="B4" s="166">
        <f aca="true" t="shared" si="0" ref="B4:H4">SUM(B5:B8)</f>
        <v>0</v>
      </c>
      <c r="C4" s="167">
        <f t="shared" si="0"/>
        <v>5</v>
      </c>
      <c r="D4" s="168">
        <f t="shared" si="0"/>
        <v>12</v>
      </c>
      <c r="E4" s="167">
        <f t="shared" si="0"/>
        <v>7</v>
      </c>
      <c r="F4" s="168">
        <f t="shared" si="0"/>
        <v>0</v>
      </c>
      <c r="G4" s="168">
        <f t="shared" si="0"/>
        <v>1</v>
      </c>
      <c r="H4" s="168">
        <f t="shared" si="0"/>
        <v>0</v>
      </c>
      <c r="I4" s="170">
        <f>SUM(B4:H4)</f>
        <v>25</v>
      </c>
      <c r="J4" s="171">
        <f aca="true" t="shared" si="1" ref="J4:J35">I4/B$83*100000</f>
        <v>1.0665943089087504</v>
      </c>
      <c r="K4" s="70"/>
      <c r="L4" s="70"/>
      <c r="M4" s="70"/>
      <c r="N4" s="70"/>
      <c r="O4" s="70"/>
    </row>
    <row r="5" spans="1:10" s="104" customFormat="1" ht="16.5" customHeight="1">
      <c r="A5" s="108" t="s">
        <v>13</v>
      </c>
      <c r="B5" s="35">
        <v>0</v>
      </c>
      <c r="C5" s="22">
        <v>0</v>
      </c>
      <c r="D5" s="32">
        <v>0</v>
      </c>
      <c r="E5" s="22">
        <v>0</v>
      </c>
      <c r="F5" s="32">
        <v>0</v>
      </c>
      <c r="G5" s="22">
        <v>0</v>
      </c>
      <c r="H5" s="23">
        <v>0</v>
      </c>
      <c r="I5" s="45">
        <f aca="true" t="shared" si="2" ref="I5:I68">SUM(B5:H5)</f>
        <v>0</v>
      </c>
      <c r="J5" s="112">
        <f t="shared" si="1"/>
        <v>0</v>
      </c>
    </row>
    <row r="6" spans="1:10" s="104" customFormat="1" ht="16.5" customHeight="1">
      <c r="A6" s="108" t="s">
        <v>14</v>
      </c>
      <c r="B6" s="35">
        <v>0</v>
      </c>
      <c r="C6" s="22">
        <v>0</v>
      </c>
      <c r="D6" s="32">
        <v>1</v>
      </c>
      <c r="E6" s="22">
        <v>4</v>
      </c>
      <c r="F6" s="32">
        <v>0</v>
      </c>
      <c r="G6" s="22">
        <v>0</v>
      </c>
      <c r="H6" s="23">
        <v>0</v>
      </c>
      <c r="I6" s="45">
        <f t="shared" si="2"/>
        <v>5</v>
      </c>
      <c r="J6" s="124">
        <f t="shared" si="1"/>
        <v>0.21331886178175005</v>
      </c>
    </row>
    <row r="7" spans="1:10" s="104" customFormat="1" ht="16.5" customHeight="1">
      <c r="A7" s="108" t="s">
        <v>15</v>
      </c>
      <c r="B7" s="35">
        <v>0</v>
      </c>
      <c r="C7" s="22">
        <v>5</v>
      </c>
      <c r="D7" s="32">
        <v>11</v>
      </c>
      <c r="E7" s="22">
        <v>3</v>
      </c>
      <c r="F7" s="32">
        <v>0</v>
      </c>
      <c r="G7" s="22">
        <v>1</v>
      </c>
      <c r="H7" s="23">
        <v>0</v>
      </c>
      <c r="I7" s="45">
        <f t="shared" si="2"/>
        <v>20</v>
      </c>
      <c r="J7" s="112">
        <f t="shared" si="1"/>
        <v>0.8532754471270002</v>
      </c>
    </row>
    <row r="8" spans="1:10" ht="16.5" customHeight="1">
      <c r="A8" s="29" t="s">
        <v>16</v>
      </c>
      <c r="B8" s="46">
        <v>0</v>
      </c>
      <c r="C8" s="47">
        <v>0</v>
      </c>
      <c r="D8" s="48">
        <v>0</v>
      </c>
      <c r="E8" s="47">
        <v>0</v>
      </c>
      <c r="F8" s="48">
        <v>0</v>
      </c>
      <c r="G8" s="47">
        <v>0</v>
      </c>
      <c r="H8" s="49">
        <v>0</v>
      </c>
      <c r="I8" s="50">
        <f t="shared" si="2"/>
        <v>0</v>
      </c>
      <c r="J8" s="111">
        <f t="shared" si="1"/>
        <v>0</v>
      </c>
    </row>
    <row r="9" spans="1:10" s="69" customFormat="1" ht="16.5" customHeight="1">
      <c r="A9" s="75" t="s">
        <v>34</v>
      </c>
      <c r="B9" s="166">
        <f aca="true" t="shared" si="3" ref="B9:H9">SUM(B10:B13)</f>
        <v>16</v>
      </c>
      <c r="C9" s="167">
        <f t="shared" si="3"/>
        <v>6</v>
      </c>
      <c r="D9" s="168">
        <f t="shared" si="3"/>
        <v>10</v>
      </c>
      <c r="E9" s="167">
        <f t="shared" si="3"/>
        <v>15</v>
      </c>
      <c r="F9" s="168">
        <f t="shared" si="3"/>
        <v>6</v>
      </c>
      <c r="G9" s="168">
        <f t="shared" si="3"/>
        <v>6</v>
      </c>
      <c r="H9" s="168">
        <f t="shared" si="3"/>
        <v>0</v>
      </c>
      <c r="I9" s="170">
        <f t="shared" si="2"/>
        <v>59</v>
      </c>
      <c r="J9" s="171">
        <f t="shared" si="1"/>
        <v>2.517162569024651</v>
      </c>
    </row>
    <row r="10" spans="1:10" s="104" customFormat="1" ht="16.5" customHeight="1">
      <c r="A10" s="108" t="s">
        <v>13</v>
      </c>
      <c r="B10" s="35">
        <v>16</v>
      </c>
      <c r="C10" s="22">
        <v>5</v>
      </c>
      <c r="D10" s="32">
        <v>7</v>
      </c>
      <c r="E10" s="22">
        <v>13</v>
      </c>
      <c r="F10" s="32">
        <v>5</v>
      </c>
      <c r="G10" s="22">
        <v>4</v>
      </c>
      <c r="H10" s="23">
        <v>0</v>
      </c>
      <c r="I10" s="45">
        <f t="shared" si="2"/>
        <v>50</v>
      </c>
      <c r="J10" s="112">
        <f t="shared" si="1"/>
        <v>2.133188617817501</v>
      </c>
    </row>
    <row r="11" spans="1:10" s="104" customFormat="1" ht="16.5" customHeight="1">
      <c r="A11" s="108" t="s">
        <v>14</v>
      </c>
      <c r="B11" s="35">
        <v>0</v>
      </c>
      <c r="C11" s="22">
        <v>0</v>
      </c>
      <c r="D11" s="32">
        <v>3</v>
      </c>
      <c r="E11" s="22">
        <v>2</v>
      </c>
      <c r="F11" s="32">
        <v>1</v>
      </c>
      <c r="G11" s="22">
        <v>2</v>
      </c>
      <c r="H11" s="23">
        <v>0</v>
      </c>
      <c r="I11" s="45">
        <f t="shared" si="2"/>
        <v>8</v>
      </c>
      <c r="J11" s="124">
        <f t="shared" si="1"/>
        <v>0.3413101788508001</v>
      </c>
    </row>
    <row r="12" spans="1:10" ht="16.5" customHeight="1">
      <c r="A12" s="108" t="s">
        <v>15</v>
      </c>
      <c r="B12" s="35">
        <v>0</v>
      </c>
      <c r="C12" s="22">
        <v>0</v>
      </c>
      <c r="D12" s="32">
        <v>0</v>
      </c>
      <c r="E12" s="22">
        <v>0</v>
      </c>
      <c r="F12" s="32">
        <v>0</v>
      </c>
      <c r="G12" s="22">
        <v>0</v>
      </c>
      <c r="H12" s="23">
        <v>0</v>
      </c>
      <c r="I12" s="45">
        <f t="shared" si="2"/>
        <v>0</v>
      </c>
      <c r="J12" s="112">
        <f t="shared" si="1"/>
        <v>0</v>
      </c>
    </row>
    <row r="13" spans="1:10" ht="16.5" customHeight="1">
      <c r="A13" s="29" t="s">
        <v>16</v>
      </c>
      <c r="B13" s="36">
        <v>0</v>
      </c>
      <c r="C13" s="25">
        <v>1</v>
      </c>
      <c r="D13" s="33">
        <v>0</v>
      </c>
      <c r="E13" s="25">
        <v>0</v>
      </c>
      <c r="F13" s="33">
        <v>0</v>
      </c>
      <c r="G13" s="25">
        <v>0</v>
      </c>
      <c r="H13" s="49">
        <v>0</v>
      </c>
      <c r="I13" s="51">
        <f t="shared" si="2"/>
        <v>1</v>
      </c>
      <c r="J13" s="157">
        <f t="shared" si="1"/>
        <v>0.042663772356350015</v>
      </c>
    </row>
    <row r="14" spans="1:10" s="69" customFormat="1" ht="16.5" customHeight="1">
      <c r="A14" s="75" t="s">
        <v>42</v>
      </c>
      <c r="B14" s="166">
        <f aca="true" t="shared" si="4" ref="B14:H14">SUM(B15:B18)</f>
        <v>1</v>
      </c>
      <c r="C14" s="167">
        <f t="shared" si="4"/>
        <v>3</v>
      </c>
      <c r="D14" s="168">
        <f t="shared" si="4"/>
        <v>17</v>
      </c>
      <c r="E14" s="167">
        <f t="shared" si="4"/>
        <v>20</v>
      </c>
      <c r="F14" s="168">
        <f t="shared" si="4"/>
        <v>21</v>
      </c>
      <c r="G14" s="168">
        <f t="shared" si="4"/>
        <v>90</v>
      </c>
      <c r="H14" s="168">
        <f t="shared" si="4"/>
        <v>0</v>
      </c>
      <c r="I14" s="170">
        <f t="shared" si="2"/>
        <v>152</v>
      </c>
      <c r="J14" s="171">
        <f t="shared" si="1"/>
        <v>6.484893398165202</v>
      </c>
    </row>
    <row r="15" spans="1:10" s="104" customFormat="1" ht="16.5" customHeight="1">
      <c r="A15" s="108" t="s">
        <v>13</v>
      </c>
      <c r="B15" s="35">
        <v>1</v>
      </c>
      <c r="C15" s="22">
        <v>1</v>
      </c>
      <c r="D15" s="32">
        <v>8</v>
      </c>
      <c r="E15" s="22">
        <v>17</v>
      </c>
      <c r="F15" s="32">
        <v>19</v>
      </c>
      <c r="G15" s="22">
        <v>88</v>
      </c>
      <c r="H15" s="23">
        <v>0</v>
      </c>
      <c r="I15" s="45">
        <f t="shared" si="2"/>
        <v>134</v>
      </c>
      <c r="J15" s="112">
        <f t="shared" si="1"/>
        <v>5.716945495750902</v>
      </c>
    </row>
    <row r="16" spans="1:10" s="104" customFormat="1" ht="16.5" customHeight="1">
      <c r="A16" s="108" t="s">
        <v>14</v>
      </c>
      <c r="B16" s="35">
        <v>0</v>
      </c>
      <c r="C16" s="22">
        <v>2</v>
      </c>
      <c r="D16" s="32">
        <v>9</v>
      </c>
      <c r="E16" s="22">
        <v>3</v>
      </c>
      <c r="F16" s="32">
        <v>2</v>
      </c>
      <c r="G16" s="22">
        <v>2</v>
      </c>
      <c r="H16" s="23">
        <v>0</v>
      </c>
      <c r="I16" s="45">
        <f t="shared" si="2"/>
        <v>18</v>
      </c>
      <c r="J16" s="124">
        <f t="shared" si="1"/>
        <v>0.7679479024143003</v>
      </c>
    </row>
    <row r="17" spans="1:10" ht="16.5" customHeight="1">
      <c r="A17" s="108" t="s">
        <v>15</v>
      </c>
      <c r="B17" s="35">
        <v>0</v>
      </c>
      <c r="C17" s="22">
        <v>0</v>
      </c>
      <c r="D17" s="32">
        <v>0</v>
      </c>
      <c r="E17" s="22">
        <v>0</v>
      </c>
      <c r="F17" s="32">
        <v>0</v>
      </c>
      <c r="G17" s="22">
        <v>0</v>
      </c>
      <c r="H17" s="23">
        <v>0</v>
      </c>
      <c r="I17" s="45">
        <f t="shared" si="2"/>
        <v>0</v>
      </c>
      <c r="J17" s="112">
        <f t="shared" si="1"/>
        <v>0</v>
      </c>
    </row>
    <row r="18" spans="1:10" ht="16.5" customHeight="1">
      <c r="A18" s="29" t="s">
        <v>16</v>
      </c>
      <c r="B18" s="52">
        <v>0</v>
      </c>
      <c r="C18" s="53">
        <v>0</v>
      </c>
      <c r="D18" s="54">
        <v>0</v>
      </c>
      <c r="E18" s="53">
        <v>0</v>
      </c>
      <c r="F18" s="54">
        <v>0</v>
      </c>
      <c r="G18" s="53">
        <v>0</v>
      </c>
      <c r="H18" s="49">
        <v>0</v>
      </c>
      <c r="I18" s="56">
        <f t="shared" si="2"/>
        <v>0</v>
      </c>
      <c r="J18" s="114">
        <f t="shared" si="1"/>
        <v>0</v>
      </c>
    </row>
    <row r="19" spans="1:10" s="69" customFormat="1" ht="16.5" customHeight="1">
      <c r="A19" s="75" t="s">
        <v>56</v>
      </c>
      <c r="B19" s="166">
        <f aca="true" t="shared" si="5" ref="B19:H19">SUM(B20:B23)</f>
        <v>0</v>
      </c>
      <c r="C19" s="167">
        <f t="shared" si="5"/>
        <v>1</v>
      </c>
      <c r="D19" s="168">
        <f t="shared" si="5"/>
        <v>1</v>
      </c>
      <c r="E19" s="167">
        <f t="shared" si="5"/>
        <v>3</v>
      </c>
      <c r="F19" s="168">
        <f t="shared" si="5"/>
        <v>1</v>
      </c>
      <c r="G19" s="168">
        <f t="shared" si="5"/>
        <v>4</v>
      </c>
      <c r="H19" s="168">
        <f t="shared" si="5"/>
        <v>0</v>
      </c>
      <c r="I19" s="170">
        <f t="shared" si="2"/>
        <v>10</v>
      </c>
      <c r="J19" s="172">
        <f t="shared" si="1"/>
        <v>0.4266377235635001</v>
      </c>
    </row>
    <row r="20" spans="1:10" s="104" customFormat="1" ht="16.5" customHeight="1">
      <c r="A20" s="108" t="s">
        <v>13</v>
      </c>
      <c r="B20" s="35">
        <v>0</v>
      </c>
      <c r="C20" s="22">
        <v>1</v>
      </c>
      <c r="D20" s="32">
        <v>1</v>
      </c>
      <c r="E20" s="22">
        <v>1</v>
      </c>
      <c r="F20" s="32">
        <v>1</v>
      </c>
      <c r="G20" s="22">
        <v>4</v>
      </c>
      <c r="H20" s="23">
        <v>0</v>
      </c>
      <c r="I20" s="45">
        <f t="shared" si="2"/>
        <v>8</v>
      </c>
      <c r="J20" s="124">
        <f t="shared" si="1"/>
        <v>0.3413101788508001</v>
      </c>
    </row>
    <row r="21" spans="1:10" s="104" customFormat="1" ht="16.5" customHeight="1">
      <c r="A21" s="108" t="s">
        <v>14</v>
      </c>
      <c r="B21" s="35">
        <v>0</v>
      </c>
      <c r="C21" s="22">
        <v>0</v>
      </c>
      <c r="D21" s="32">
        <v>0</v>
      </c>
      <c r="E21" s="22">
        <v>1</v>
      </c>
      <c r="F21" s="32">
        <v>0</v>
      </c>
      <c r="G21" s="22">
        <v>0</v>
      </c>
      <c r="H21" s="23">
        <v>0</v>
      </c>
      <c r="I21" s="45">
        <f t="shared" si="2"/>
        <v>1</v>
      </c>
      <c r="J21" s="124">
        <f t="shared" si="1"/>
        <v>0.042663772356350015</v>
      </c>
    </row>
    <row r="22" spans="1:10" s="104" customFormat="1" ht="16.5" customHeight="1">
      <c r="A22" s="108" t="s">
        <v>15</v>
      </c>
      <c r="B22" s="35">
        <v>0</v>
      </c>
      <c r="C22" s="22">
        <v>0</v>
      </c>
      <c r="D22" s="32">
        <v>0</v>
      </c>
      <c r="E22" s="22">
        <v>1</v>
      </c>
      <c r="F22" s="32">
        <v>0</v>
      </c>
      <c r="G22" s="22">
        <v>0</v>
      </c>
      <c r="H22" s="23">
        <v>0</v>
      </c>
      <c r="I22" s="45">
        <f t="shared" si="2"/>
        <v>1</v>
      </c>
      <c r="J22" s="124">
        <f t="shared" si="1"/>
        <v>0.042663772356350015</v>
      </c>
    </row>
    <row r="23" spans="1:10" s="104" customFormat="1" ht="16.5" customHeight="1">
      <c r="A23" s="24" t="s">
        <v>16</v>
      </c>
      <c r="B23" s="36">
        <v>0</v>
      </c>
      <c r="C23" s="25">
        <v>0</v>
      </c>
      <c r="D23" s="33">
        <v>0</v>
      </c>
      <c r="E23" s="25">
        <v>0</v>
      </c>
      <c r="F23" s="33">
        <v>0</v>
      </c>
      <c r="G23" s="25">
        <v>0</v>
      </c>
      <c r="H23" s="26">
        <v>0</v>
      </c>
      <c r="I23" s="51">
        <f t="shared" si="2"/>
        <v>0</v>
      </c>
      <c r="J23" s="113">
        <f t="shared" si="1"/>
        <v>0</v>
      </c>
    </row>
    <row r="24" spans="1:10" s="104" customFormat="1" ht="16.5" customHeight="1">
      <c r="A24" s="147" t="s">
        <v>57</v>
      </c>
      <c r="B24" s="148">
        <f aca="true" t="shared" si="6" ref="B24:H24">SUM(B25:B28)</f>
        <v>0</v>
      </c>
      <c r="C24" s="149">
        <f t="shared" si="6"/>
        <v>0</v>
      </c>
      <c r="D24" s="150">
        <f t="shared" si="6"/>
        <v>0</v>
      </c>
      <c r="E24" s="149">
        <f t="shared" si="6"/>
        <v>1</v>
      </c>
      <c r="F24" s="150">
        <f t="shared" si="6"/>
        <v>0</v>
      </c>
      <c r="G24" s="150">
        <f t="shared" si="6"/>
        <v>0</v>
      </c>
      <c r="H24" s="150">
        <f t="shared" si="6"/>
        <v>0</v>
      </c>
      <c r="I24" s="152">
        <f t="shared" si="2"/>
        <v>1</v>
      </c>
      <c r="J24" s="190">
        <f t="shared" si="1"/>
        <v>0.042663772356350015</v>
      </c>
    </row>
    <row r="25" spans="1:10" s="104" customFormat="1" ht="16.5" customHeight="1">
      <c r="A25" s="108" t="s">
        <v>13</v>
      </c>
      <c r="B25" s="35">
        <v>0</v>
      </c>
      <c r="C25" s="22">
        <v>0</v>
      </c>
      <c r="D25" s="32">
        <v>0</v>
      </c>
      <c r="E25" s="22">
        <v>1</v>
      </c>
      <c r="F25" s="32">
        <v>0</v>
      </c>
      <c r="G25" s="22">
        <v>0</v>
      </c>
      <c r="H25" s="23">
        <v>0</v>
      </c>
      <c r="I25" s="45">
        <f t="shared" si="2"/>
        <v>1</v>
      </c>
      <c r="J25" s="124">
        <f t="shared" si="1"/>
        <v>0.042663772356350015</v>
      </c>
    </row>
    <row r="26" spans="1:10" ht="16.5" customHeight="1">
      <c r="A26" s="108" t="s">
        <v>14</v>
      </c>
      <c r="B26" s="35">
        <v>0</v>
      </c>
      <c r="C26" s="22">
        <v>0</v>
      </c>
      <c r="D26" s="32">
        <v>0</v>
      </c>
      <c r="E26" s="22">
        <v>0</v>
      </c>
      <c r="F26" s="32">
        <v>0</v>
      </c>
      <c r="G26" s="22">
        <v>0</v>
      </c>
      <c r="H26" s="23">
        <v>0</v>
      </c>
      <c r="I26" s="45">
        <f t="shared" si="2"/>
        <v>0</v>
      </c>
      <c r="J26" s="112">
        <f t="shared" si="1"/>
        <v>0</v>
      </c>
    </row>
    <row r="27" spans="1:10" ht="16.5" customHeight="1">
      <c r="A27" s="108" t="s">
        <v>15</v>
      </c>
      <c r="B27" s="35">
        <v>0</v>
      </c>
      <c r="C27" s="22">
        <v>0</v>
      </c>
      <c r="D27" s="32">
        <v>0</v>
      </c>
      <c r="E27" s="22">
        <v>0</v>
      </c>
      <c r="F27" s="32">
        <v>0</v>
      </c>
      <c r="G27" s="22">
        <v>0</v>
      </c>
      <c r="H27" s="23">
        <v>0</v>
      </c>
      <c r="I27" s="45">
        <f t="shared" si="2"/>
        <v>0</v>
      </c>
      <c r="J27" s="112">
        <f t="shared" si="1"/>
        <v>0</v>
      </c>
    </row>
    <row r="28" spans="1:10" ht="16.5" customHeight="1">
      <c r="A28" s="29" t="s">
        <v>16</v>
      </c>
      <c r="B28" s="57">
        <v>0</v>
      </c>
      <c r="C28" s="58">
        <v>0</v>
      </c>
      <c r="D28" s="59">
        <v>0</v>
      </c>
      <c r="E28" s="58">
        <v>0</v>
      </c>
      <c r="F28" s="59">
        <v>0</v>
      </c>
      <c r="G28" s="58">
        <v>0</v>
      </c>
      <c r="H28" s="49">
        <v>0</v>
      </c>
      <c r="I28" s="61">
        <f t="shared" si="2"/>
        <v>0</v>
      </c>
      <c r="J28" s="115">
        <f t="shared" si="1"/>
        <v>0</v>
      </c>
    </row>
    <row r="29" spans="1:10" s="69" customFormat="1" ht="16.5" customHeight="1">
      <c r="A29" s="75" t="s">
        <v>36</v>
      </c>
      <c r="B29" s="166">
        <f aca="true" t="shared" si="7" ref="B29:H29">SUM(B30:B33)</f>
        <v>11</v>
      </c>
      <c r="C29" s="167">
        <f t="shared" si="7"/>
        <v>52</v>
      </c>
      <c r="D29" s="168">
        <f t="shared" si="7"/>
        <v>115</v>
      </c>
      <c r="E29" s="167">
        <f t="shared" si="7"/>
        <v>46</v>
      </c>
      <c r="F29" s="168">
        <f t="shared" si="7"/>
        <v>17</v>
      </c>
      <c r="G29" s="168">
        <f t="shared" si="7"/>
        <v>17</v>
      </c>
      <c r="H29" s="168">
        <f t="shared" si="7"/>
        <v>0</v>
      </c>
      <c r="I29" s="170">
        <f t="shared" si="2"/>
        <v>258</v>
      </c>
      <c r="J29" s="171">
        <f t="shared" si="1"/>
        <v>11.007253267938303</v>
      </c>
    </row>
    <row r="30" spans="1:10" s="104" customFormat="1" ht="16.5" customHeight="1">
      <c r="A30" s="108" t="s">
        <v>13</v>
      </c>
      <c r="B30" s="35">
        <v>0</v>
      </c>
      <c r="C30" s="22">
        <v>0</v>
      </c>
      <c r="D30" s="32">
        <v>2</v>
      </c>
      <c r="E30" s="22">
        <v>0</v>
      </c>
      <c r="F30" s="32">
        <v>0</v>
      </c>
      <c r="G30" s="22">
        <v>0</v>
      </c>
      <c r="H30" s="23">
        <v>0</v>
      </c>
      <c r="I30" s="45">
        <f t="shared" si="2"/>
        <v>2</v>
      </c>
      <c r="J30" s="124">
        <f t="shared" si="1"/>
        <v>0.08532754471270003</v>
      </c>
    </row>
    <row r="31" spans="1:10" s="104" customFormat="1" ht="16.5" customHeight="1">
      <c r="A31" s="108" t="s">
        <v>14</v>
      </c>
      <c r="B31" s="35">
        <v>2</v>
      </c>
      <c r="C31" s="22">
        <v>10</v>
      </c>
      <c r="D31" s="32">
        <v>35</v>
      </c>
      <c r="E31" s="22">
        <v>24</v>
      </c>
      <c r="F31" s="32">
        <v>16</v>
      </c>
      <c r="G31" s="22">
        <v>15</v>
      </c>
      <c r="H31" s="23">
        <v>0</v>
      </c>
      <c r="I31" s="45">
        <f t="shared" si="2"/>
        <v>102</v>
      </c>
      <c r="J31" s="112">
        <f t="shared" si="1"/>
        <v>4.351704780347702</v>
      </c>
    </row>
    <row r="32" spans="1:10" s="104" customFormat="1" ht="16.5" customHeight="1">
      <c r="A32" s="108" t="s">
        <v>15</v>
      </c>
      <c r="B32" s="35">
        <v>9</v>
      </c>
      <c r="C32" s="22">
        <v>42</v>
      </c>
      <c r="D32" s="32">
        <v>78</v>
      </c>
      <c r="E32" s="22">
        <v>22</v>
      </c>
      <c r="F32" s="32">
        <v>1</v>
      </c>
      <c r="G32" s="22">
        <v>2</v>
      </c>
      <c r="H32" s="23">
        <v>0</v>
      </c>
      <c r="I32" s="45">
        <f t="shared" si="2"/>
        <v>154</v>
      </c>
      <c r="J32" s="112">
        <f t="shared" si="1"/>
        <v>6.570220942877902</v>
      </c>
    </row>
    <row r="33" spans="1:10" ht="16.5" customHeight="1">
      <c r="A33" s="29" t="s">
        <v>16</v>
      </c>
      <c r="B33" s="35">
        <v>0</v>
      </c>
      <c r="C33" s="22">
        <v>0</v>
      </c>
      <c r="D33" s="32">
        <v>0</v>
      </c>
      <c r="E33" s="22">
        <v>0</v>
      </c>
      <c r="F33" s="32">
        <v>0</v>
      </c>
      <c r="G33" s="22">
        <v>0</v>
      </c>
      <c r="H33" s="49">
        <v>0</v>
      </c>
      <c r="I33" s="45">
        <f t="shared" si="2"/>
        <v>0</v>
      </c>
      <c r="J33" s="112">
        <f t="shared" si="1"/>
        <v>0</v>
      </c>
    </row>
    <row r="34" spans="1:10" s="69" customFormat="1" ht="16.5" customHeight="1">
      <c r="A34" s="81" t="s">
        <v>20</v>
      </c>
      <c r="B34" s="34">
        <v>0</v>
      </c>
      <c r="C34" s="27">
        <v>0</v>
      </c>
      <c r="D34" s="31">
        <v>1</v>
      </c>
      <c r="E34" s="27">
        <v>1</v>
      </c>
      <c r="F34" s="31">
        <v>0</v>
      </c>
      <c r="G34" s="27">
        <v>0</v>
      </c>
      <c r="H34" s="27">
        <v>0</v>
      </c>
      <c r="I34" s="170">
        <f t="shared" si="2"/>
        <v>2</v>
      </c>
      <c r="J34" s="173">
        <f t="shared" si="1"/>
        <v>0.08532754471270003</v>
      </c>
    </row>
    <row r="35" spans="1:10" s="69" customFormat="1" ht="16.5" customHeight="1">
      <c r="A35" s="75" t="s">
        <v>37</v>
      </c>
      <c r="B35" s="166">
        <f aca="true" t="shared" si="8" ref="B35:H35">SUM(B36+B42+B43)</f>
        <v>31</v>
      </c>
      <c r="C35" s="167">
        <f t="shared" si="8"/>
        <v>71</v>
      </c>
      <c r="D35" s="168">
        <f t="shared" si="8"/>
        <v>123</v>
      </c>
      <c r="E35" s="167">
        <f t="shared" si="8"/>
        <v>77</v>
      </c>
      <c r="F35" s="168">
        <f t="shared" si="8"/>
        <v>29</v>
      </c>
      <c r="G35" s="168">
        <f t="shared" si="8"/>
        <v>55</v>
      </c>
      <c r="H35" s="168">
        <f t="shared" si="8"/>
        <v>0</v>
      </c>
      <c r="I35" s="170">
        <f t="shared" si="2"/>
        <v>386</v>
      </c>
      <c r="J35" s="171">
        <f t="shared" si="1"/>
        <v>16.468216129551106</v>
      </c>
    </row>
    <row r="36" spans="1:10" s="104" customFormat="1" ht="16.5" customHeight="1">
      <c r="A36" s="108" t="s">
        <v>13</v>
      </c>
      <c r="B36" s="35">
        <f aca="true" t="shared" si="9" ref="B36:H36">SUM(B37:B41)</f>
        <v>31</v>
      </c>
      <c r="C36" s="22">
        <f t="shared" si="9"/>
        <v>71</v>
      </c>
      <c r="D36" s="32">
        <f t="shared" si="9"/>
        <v>123</v>
      </c>
      <c r="E36" s="22">
        <f t="shared" si="9"/>
        <v>77</v>
      </c>
      <c r="F36" s="32">
        <f t="shared" si="9"/>
        <v>29</v>
      </c>
      <c r="G36" s="32">
        <f t="shared" si="9"/>
        <v>55</v>
      </c>
      <c r="H36" s="32">
        <f t="shared" si="9"/>
        <v>0</v>
      </c>
      <c r="I36" s="45">
        <f t="shared" si="2"/>
        <v>386</v>
      </c>
      <c r="J36" s="112">
        <f aca="true" t="shared" si="10" ref="J36:J67">I36/B$83*100000</f>
        <v>16.468216129551106</v>
      </c>
    </row>
    <row r="37" spans="1:12" s="104" customFormat="1" ht="16.5" customHeight="1">
      <c r="A37" s="108" t="s">
        <v>22</v>
      </c>
      <c r="B37" s="35">
        <v>23</v>
      </c>
      <c r="C37" s="22">
        <v>49</v>
      </c>
      <c r="D37" s="32">
        <v>61</v>
      </c>
      <c r="E37" s="22">
        <v>26</v>
      </c>
      <c r="F37" s="32">
        <v>14</v>
      </c>
      <c r="G37" s="22">
        <v>26</v>
      </c>
      <c r="H37" s="23">
        <v>0</v>
      </c>
      <c r="I37" s="45">
        <f t="shared" si="2"/>
        <v>199</v>
      </c>
      <c r="J37" s="112">
        <f t="shared" si="10"/>
        <v>8.490090698913653</v>
      </c>
      <c r="L37" s="105"/>
    </row>
    <row r="38" spans="1:10" s="104" customFormat="1" ht="16.5" customHeight="1">
      <c r="A38" s="108" t="s">
        <v>23</v>
      </c>
      <c r="B38" s="35">
        <v>0</v>
      </c>
      <c r="C38" s="22">
        <v>10</v>
      </c>
      <c r="D38" s="32">
        <v>24</v>
      </c>
      <c r="E38" s="22">
        <v>6</v>
      </c>
      <c r="F38" s="32">
        <v>0</v>
      </c>
      <c r="G38" s="22">
        <v>0</v>
      </c>
      <c r="H38" s="23">
        <v>0</v>
      </c>
      <c r="I38" s="45">
        <f t="shared" si="2"/>
        <v>40</v>
      </c>
      <c r="J38" s="112">
        <f t="shared" si="10"/>
        <v>1.7065508942540004</v>
      </c>
    </row>
    <row r="39" spans="1:10" s="104" customFormat="1" ht="16.5" customHeight="1">
      <c r="A39" s="108" t="s">
        <v>24</v>
      </c>
      <c r="B39" s="35">
        <v>0</v>
      </c>
      <c r="C39" s="22">
        <v>0</v>
      </c>
      <c r="D39" s="32">
        <v>1</v>
      </c>
      <c r="E39" s="22">
        <v>7</v>
      </c>
      <c r="F39" s="32">
        <v>0</v>
      </c>
      <c r="G39" s="22">
        <v>1</v>
      </c>
      <c r="H39" s="23">
        <v>0</v>
      </c>
      <c r="I39" s="45">
        <f t="shared" si="2"/>
        <v>9</v>
      </c>
      <c r="J39" s="124">
        <f t="shared" si="10"/>
        <v>0.38397395120715017</v>
      </c>
    </row>
    <row r="40" spans="1:10" s="104" customFormat="1" ht="16.5" customHeight="1">
      <c r="A40" s="108" t="s">
        <v>25</v>
      </c>
      <c r="B40" s="35">
        <v>6</v>
      </c>
      <c r="C40" s="22">
        <v>2</v>
      </c>
      <c r="D40" s="32">
        <v>24</v>
      </c>
      <c r="E40" s="22">
        <v>23</v>
      </c>
      <c r="F40" s="32">
        <v>9</v>
      </c>
      <c r="G40" s="22">
        <v>21</v>
      </c>
      <c r="H40" s="49">
        <v>0</v>
      </c>
      <c r="I40" s="45">
        <f t="shared" si="2"/>
        <v>85</v>
      </c>
      <c r="J40" s="112">
        <f t="shared" si="10"/>
        <v>3.626420650289751</v>
      </c>
    </row>
    <row r="41" spans="1:10" s="104" customFormat="1" ht="16.5" customHeight="1">
      <c r="A41" s="108" t="s">
        <v>29</v>
      </c>
      <c r="B41" s="35">
        <v>2</v>
      </c>
      <c r="C41" s="22">
        <v>10</v>
      </c>
      <c r="D41" s="32">
        <v>13</v>
      </c>
      <c r="E41" s="22">
        <v>15</v>
      </c>
      <c r="F41" s="32">
        <v>6</v>
      </c>
      <c r="G41" s="22">
        <v>7</v>
      </c>
      <c r="H41" s="23">
        <v>0</v>
      </c>
      <c r="I41" s="45">
        <f t="shared" si="2"/>
        <v>53</v>
      </c>
      <c r="J41" s="112">
        <f t="shared" si="10"/>
        <v>2.2611799348865507</v>
      </c>
    </row>
    <row r="42" spans="1:10" ht="16.5" customHeight="1">
      <c r="A42" s="108" t="s">
        <v>14</v>
      </c>
      <c r="B42" s="35">
        <v>0</v>
      </c>
      <c r="C42" s="22">
        <v>0</v>
      </c>
      <c r="D42" s="32">
        <v>0</v>
      </c>
      <c r="E42" s="22">
        <v>0</v>
      </c>
      <c r="F42" s="32">
        <v>0</v>
      </c>
      <c r="G42" s="22">
        <v>0</v>
      </c>
      <c r="H42" s="23">
        <v>0</v>
      </c>
      <c r="I42" s="45">
        <f t="shared" si="2"/>
        <v>0</v>
      </c>
      <c r="J42" s="112">
        <f t="shared" si="10"/>
        <v>0</v>
      </c>
    </row>
    <row r="43" spans="1:10" ht="16.5" customHeight="1">
      <c r="A43" s="29" t="s">
        <v>16</v>
      </c>
      <c r="B43" s="52">
        <v>0</v>
      </c>
      <c r="C43" s="53">
        <v>0</v>
      </c>
      <c r="D43" s="54">
        <v>0</v>
      </c>
      <c r="E43" s="53">
        <v>0</v>
      </c>
      <c r="F43" s="54">
        <v>0</v>
      </c>
      <c r="G43" s="53">
        <v>0</v>
      </c>
      <c r="H43" s="55">
        <v>0</v>
      </c>
      <c r="I43" s="56">
        <f t="shared" si="2"/>
        <v>0</v>
      </c>
      <c r="J43" s="114">
        <f t="shared" si="10"/>
        <v>0</v>
      </c>
    </row>
    <row r="44" spans="1:10" s="69" customFormat="1" ht="16.5" customHeight="1">
      <c r="A44" s="106" t="s">
        <v>54</v>
      </c>
      <c r="B44" s="34">
        <v>0</v>
      </c>
      <c r="C44" s="27">
        <v>0</v>
      </c>
      <c r="D44" s="31">
        <v>0</v>
      </c>
      <c r="E44" s="27">
        <v>0</v>
      </c>
      <c r="F44" s="31">
        <v>0</v>
      </c>
      <c r="G44" s="27">
        <v>1</v>
      </c>
      <c r="H44" s="28">
        <v>0</v>
      </c>
      <c r="I44" s="146">
        <f t="shared" si="2"/>
        <v>1</v>
      </c>
      <c r="J44" s="173">
        <f t="shared" si="10"/>
        <v>0.042663772356350015</v>
      </c>
    </row>
    <row r="45" spans="1:10" s="69" customFormat="1" ht="16.5" customHeight="1">
      <c r="A45" s="106" t="s">
        <v>55</v>
      </c>
      <c r="B45" s="34">
        <v>0</v>
      </c>
      <c r="C45" s="27">
        <v>0</v>
      </c>
      <c r="D45" s="31">
        <v>0</v>
      </c>
      <c r="E45" s="27">
        <v>1</v>
      </c>
      <c r="F45" s="31">
        <v>1</v>
      </c>
      <c r="G45" s="27">
        <v>1</v>
      </c>
      <c r="H45" s="28">
        <v>0</v>
      </c>
      <c r="I45" s="146">
        <f t="shared" si="2"/>
        <v>3</v>
      </c>
      <c r="J45" s="173">
        <f t="shared" si="10"/>
        <v>0.12799131706905004</v>
      </c>
    </row>
    <row r="46" spans="1:10" s="69" customFormat="1" ht="16.5" customHeight="1">
      <c r="A46" s="75" t="s">
        <v>30</v>
      </c>
      <c r="B46" s="166">
        <f aca="true" t="shared" si="11" ref="B46:H46">SUM(B47:B50)</f>
        <v>1</v>
      </c>
      <c r="C46" s="167">
        <f t="shared" si="11"/>
        <v>3</v>
      </c>
      <c r="D46" s="168">
        <f t="shared" si="11"/>
        <v>3</v>
      </c>
      <c r="E46" s="167">
        <f t="shared" si="11"/>
        <v>2</v>
      </c>
      <c r="F46" s="168">
        <f t="shared" si="11"/>
        <v>1</v>
      </c>
      <c r="G46" s="168">
        <f t="shared" si="11"/>
        <v>0</v>
      </c>
      <c r="H46" s="168">
        <f t="shared" si="11"/>
        <v>1</v>
      </c>
      <c r="I46" s="170">
        <f t="shared" si="2"/>
        <v>11</v>
      </c>
      <c r="J46" s="172">
        <f t="shared" si="10"/>
        <v>0.46930149591985015</v>
      </c>
    </row>
    <row r="47" spans="1:10" s="104" customFormat="1" ht="16.5" customHeight="1">
      <c r="A47" s="108" t="s">
        <v>13</v>
      </c>
      <c r="B47" s="57">
        <v>1</v>
      </c>
      <c r="C47" s="58">
        <v>3</v>
      </c>
      <c r="D47" s="59">
        <v>1</v>
      </c>
      <c r="E47" s="58">
        <v>2</v>
      </c>
      <c r="F47" s="59">
        <v>1</v>
      </c>
      <c r="G47" s="58">
        <v>0</v>
      </c>
      <c r="H47" s="23">
        <v>1</v>
      </c>
      <c r="I47" s="61">
        <f t="shared" si="2"/>
        <v>9</v>
      </c>
      <c r="J47" s="133">
        <f t="shared" si="10"/>
        <v>0.38397395120715017</v>
      </c>
    </row>
    <row r="48" spans="1:10" s="104" customFormat="1" ht="16.5" customHeight="1">
      <c r="A48" s="108" t="s">
        <v>14</v>
      </c>
      <c r="B48" s="154">
        <v>0</v>
      </c>
      <c r="C48" s="137">
        <v>0</v>
      </c>
      <c r="D48" s="137">
        <v>2</v>
      </c>
      <c r="E48" s="137">
        <v>0</v>
      </c>
      <c r="F48" s="137">
        <v>0</v>
      </c>
      <c r="G48" s="137">
        <v>0</v>
      </c>
      <c r="H48" s="23">
        <v>0</v>
      </c>
      <c r="I48" s="195">
        <f t="shared" si="2"/>
        <v>2</v>
      </c>
      <c r="J48" s="191">
        <f t="shared" si="10"/>
        <v>0.08532754471270003</v>
      </c>
    </row>
    <row r="49" spans="1:10" ht="16.5" customHeight="1">
      <c r="A49" s="66" t="s">
        <v>15</v>
      </c>
      <c r="B49" s="62">
        <v>0</v>
      </c>
      <c r="C49" s="63">
        <v>0</v>
      </c>
      <c r="D49" s="64">
        <v>0</v>
      </c>
      <c r="E49" s="63">
        <v>0</v>
      </c>
      <c r="F49" s="64">
        <v>0</v>
      </c>
      <c r="G49" s="63">
        <v>0</v>
      </c>
      <c r="H49" s="23">
        <v>0</v>
      </c>
      <c r="I49" s="45">
        <f t="shared" si="2"/>
        <v>0</v>
      </c>
      <c r="J49" s="112">
        <f t="shared" si="10"/>
        <v>0</v>
      </c>
    </row>
    <row r="50" spans="1:10" s="104" customFormat="1" ht="16.5" customHeight="1">
      <c r="A50" s="37" t="s">
        <v>16</v>
      </c>
      <c r="B50" s="128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49">
        <v>0</v>
      </c>
      <c r="I50" s="56">
        <f t="shared" si="2"/>
        <v>0</v>
      </c>
      <c r="J50" s="114">
        <f t="shared" si="10"/>
        <v>0</v>
      </c>
    </row>
    <row r="51" spans="1:10" s="69" customFormat="1" ht="16.5" customHeight="1">
      <c r="A51" s="81" t="s">
        <v>21</v>
      </c>
      <c r="B51" s="174">
        <v>0</v>
      </c>
      <c r="C51" s="175">
        <v>1</v>
      </c>
      <c r="D51" s="176">
        <v>2</v>
      </c>
      <c r="E51" s="175">
        <v>0</v>
      </c>
      <c r="F51" s="176">
        <v>1</v>
      </c>
      <c r="G51" s="175">
        <v>0</v>
      </c>
      <c r="H51" s="175">
        <v>0</v>
      </c>
      <c r="I51" s="146">
        <f t="shared" si="2"/>
        <v>4</v>
      </c>
      <c r="J51" s="173">
        <f t="shared" si="10"/>
        <v>0.17065508942540006</v>
      </c>
    </row>
    <row r="52" spans="1:10" ht="16.5" customHeight="1">
      <c r="A52" s="81" t="s">
        <v>26</v>
      </c>
      <c r="B52" s="34">
        <v>0</v>
      </c>
      <c r="C52" s="27">
        <v>0</v>
      </c>
      <c r="D52" s="31">
        <v>0</v>
      </c>
      <c r="E52" s="27">
        <v>0</v>
      </c>
      <c r="F52" s="31">
        <v>0</v>
      </c>
      <c r="G52" s="27">
        <v>0</v>
      </c>
      <c r="H52" s="27">
        <v>0</v>
      </c>
      <c r="I52" s="146">
        <f t="shared" si="2"/>
        <v>0</v>
      </c>
      <c r="J52" s="119">
        <f t="shared" si="10"/>
        <v>0</v>
      </c>
    </row>
    <row r="53" spans="1:10" s="69" customFormat="1" ht="16.5" customHeight="1">
      <c r="A53" s="75" t="s">
        <v>41</v>
      </c>
      <c r="B53" s="166">
        <f aca="true" t="shared" si="12" ref="B53:H53">B54+B59</f>
        <v>0</v>
      </c>
      <c r="C53" s="167">
        <f t="shared" si="12"/>
        <v>12</v>
      </c>
      <c r="D53" s="168">
        <f t="shared" si="12"/>
        <v>58</v>
      </c>
      <c r="E53" s="167">
        <f t="shared" si="12"/>
        <v>44</v>
      </c>
      <c r="F53" s="168">
        <f t="shared" si="12"/>
        <v>5</v>
      </c>
      <c r="G53" s="168">
        <f t="shared" si="12"/>
        <v>9</v>
      </c>
      <c r="H53" s="168">
        <f t="shared" si="12"/>
        <v>0</v>
      </c>
      <c r="I53" s="170">
        <f t="shared" si="2"/>
        <v>128</v>
      </c>
      <c r="J53" s="171">
        <f t="shared" si="10"/>
        <v>5.460962861612802</v>
      </c>
    </row>
    <row r="54" spans="1:10" s="104" customFormat="1" ht="16.5" customHeight="1">
      <c r="A54" s="134" t="s">
        <v>59</v>
      </c>
      <c r="B54" s="129">
        <f aca="true" t="shared" si="13" ref="B54:H54">SUM(B55:B58)</f>
        <v>0</v>
      </c>
      <c r="C54" s="130">
        <f t="shared" si="13"/>
        <v>12</v>
      </c>
      <c r="D54" s="131">
        <f t="shared" si="13"/>
        <v>53</v>
      </c>
      <c r="E54" s="130">
        <f t="shared" si="13"/>
        <v>40</v>
      </c>
      <c r="F54" s="131">
        <f t="shared" si="13"/>
        <v>5</v>
      </c>
      <c r="G54" s="131">
        <f t="shared" si="13"/>
        <v>7</v>
      </c>
      <c r="H54" s="131">
        <f t="shared" si="13"/>
        <v>0</v>
      </c>
      <c r="I54" s="125">
        <f t="shared" si="2"/>
        <v>117</v>
      </c>
      <c r="J54" s="126">
        <f t="shared" si="10"/>
        <v>4.991661365692951</v>
      </c>
    </row>
    <row r="55" spans="1:10" s="104" customFormat="1" ht="16.5" customHeight="1">
      <c r="A55" s="66" t="s">
        <v>17</v>
      </c>
      <c r="B55" s="62">
        <v>0</v>
      </c>
      <c r="C55" s="63">
        <v>11</v>
      </c>
      <c r="D55" s="64">
        <v>45</v>
      </c>
      <c r="E55" s="63">
        <v>35</v>
      </c>
      <c r="F55" s="64">
        <v>2</v>
      </c>
      <c r="G55" s="63">
        <v>4</v>
      </c>
      <c r="H55" s="23">
        <v>0</v>
      </c>
      <c r="I55" s="45">
        <f t="shared" si="2"/>
        <v>97</v>
      </c>
      <c r="J55" s="112">
        <f t="shared" si="10"/>
        <v>4.138385918565951</v>
      </c>
    </row>
    <row r="56" spans="1:10" s="104" customFormat="1" ht="16.5" customHeight="1">
      <c r="A56" s="66" t="s">
        <v>18</v>
      </c>
      <c r="B56" s="35">
        <v>0</v>
      </c>
      <c r="C56" s="22">
        <v>1</v>
      </c>
      <c r="D56" s="32">
        <v>8</v>
      </c>
      <c r="E56" s="22">
        <v>5</v>
      </c>
      <c r="F56" s="32">
        <v>3</v>
      </c>
      <c r="G56" s="22">
        <v>3</v>
      </c>
      <c r="H56" s="23">
        <v>0</v>
      </c>
      <c r="I56" s="45">
        <f t="shared" si="2"/>
        <v>20</v>
      </c>
      <c r="J56" s="112">
        <f t="shared" si="10"/>
        <v>0.8532754471270002</v>
      </c>
    </row>
    <row r="57" spans="1:10" s="104" customFormat="1" ht="16.5" customHeight="1">
      <c r="A57" s="66" t="s">
        <v>19</v>
      </c>
      <c r="B57" s="62">
        <v>0</v>
      </c>
      <c r="C57" s="63">
        <v>0</v>
      </c>
      <c r="D57" s="64">
        <v>0</v>
      </c>
      <c r="E57" s="63">
        <v>0</v>
      </c>
      <c r="F57" s="64">
        <v>0</v>
      </c>
      <c r="G57" s="63">
        <v>0</v>
      </c>
      <c r="H57" s="23">
        <v>0</v>
      </c>
      <c r="I57" s="45">
        <f t="shared" si="2"/>
        <v>0</v>
      </c>
      <c r="J57" s="112">
        <f t="shared" si="10"/>
        <v>0</v>
      </c>
    </row>
    <row r="58" spans="1:10" s="104" customFormat="1" ht="16.5" customHeight="1">
      <c r="A58" s="66" t="s">
        <v>27</v>
      </c>
      <c r="B58" s="35">
        <v>0</v>
      </c>
      <c r="C58" s="22">
        <v>0</v>
      </c>
      <c r="D58" s="32">
        <v>0</v>
      </c>
      <c r="E58" s="22">
        <v>0</v>
      </c>
      <c r="F58" s="32">
        <v>0</v>
      </c>
      <c r="G58" s="22">
        <v>0</v>
      </c>
      <c r="H58" s="49">
        <v>0</v>
      </c>
      <c r="I58" s="45">
        <f t="shared" si="2"/>
        <v>0</v>
      </c>
      <c r="J58" s="112">
        <f t="shared" si="10"/>
        <v>0</v>
      </c>
    </row>
    <row r="59" spans="1:10" s="104" customFormat="1" ht="16.5" customHeight="1">
      <c r="A59" s="134" t="s">
        <v>58</v>
      </c>
      <c r="B59" s="129">
        <f aca="true" t="shared" si="14" ref="B59:H59">SUM(B60:B63)</f>
        <v>0</v>
      </c>
      <c r="C59" s="130">
        <f t="shared" si="14"/>
        <v>0</v>
      </c>
      <c r="D59" s="131">
        <f t="shared" si="14"/>
        <v>5</v>
      </c>
      <c r="E59" s="130">
        <f t="shared" si="14"/>
        <v>4</v>
      </c>
      <c r="F59" s="131">
        <f t="shared" si="14"/>
        <v>0</v>
      </c>
      <c r="G59" s="131">
        <f t="shared" si="14"/>
        <v>2</v>
      </c>
      <c r="H59" s="131">
        <f t="shared" si="14"/>
        <v>0</v>
      </c>
      <c r="I59" s="125">
        <f t="shared" si="2"/>
        <v>11</v>
      </c>
      <c r="J59" s="127">
        <f t="shared" si="10"/>
        <v>0.46930149591985015</v>
      </c>
    </row>
    <row r="60" spans="1:10" s="104" customFormat="1" ht="16.5" customHeight="1">
      <c r="A60" s="66" t="s">
        <v>17</v>
      </c>
      <c r="B60" s="62">
        <v>0</v>
      </c>
      <c r="C60" s="63">
        <v>0</v>
      </c>
      <c r="D60" s="64">
        <v>3</v>
      </c>
      <c r="E60" s="63">
        <v>4</v>
      </c>
      <c r="F60" s="64">
        <v>0</v>
      </c>
      <c r="G60" s="63">
        <v>0</v>
      </c>
      <c r="H60" s="23">
        <v>0</v>
      </c>
      <c r="I60" s="45">
        <f t="shared" si="2"/>
        <v>7</v>
      </c>
      <c r="J60" s="124">
        <f t="shared" si="10"/>
        <v>0.29864640649445007</v>
      </c>
    </row>
    <row r="61" spans="1:10" s="104" customFormat="1" ht="16.5" customHeight="1">
      <c r="A61" s="108" t="s">
        <v>18</v>
      </c>
      <c r="B61" s="35">
        <v>0</v>
      </c>
      <c r="C61" s="22">
        <v>0</v>
      </c>
      <c r="D61" s="32">
        <v>2</v>
      </c>
      <c r="E61" s="22">
        <v>0</v>
      </c>
      <c r="F61" s="32">
        <v>0</v>
      </c>
      <c r="G61" s="22">
        <v>2</v>
      </c>
      <c r="H61" s="23">
        <v>0</v>
      </c>
      <c r="I61" s="61">
        <f t="shared" si="2"/>
        <v>4</v>
      </c>
      <c r="J61" s="133">
        <f t="shared" si="10"/>
        <v>0.17065508942540006</v>
      </c>
    </row>
    <row r="62" spans="1:10" ht="16.5" customHeight="1">
      <c r="A62" s="66" t="s">
        <v>19</v>
      </c>
      <c r="B62" s="62">
        <v>0</v>
      </c>
      <c r="C62" s="63">
        <v>0</v>
      </c>
      <c r="D62" s="64">
        <v>0</v>
      </c>
      <c r="E62" s="63">
        <v>0</v>
      </c>
      <c r="F62" s="64">
        <v>0</v>
      </c>
      <c r="G62" s="63">
        <v>0</v>
      </c>
      <c r="H62" s="23">
        <v>0</v>
      </c>
      <c r="I62" s="45">
        <f t="shared" si="2"/>
        <v>0</v>
      </c>
      <c r="J62" s="112">
        <f t="shared" si="10"/>
        <v>0</v>
      </c>
    </row>
    <row r="63" spans="1:10" ht="16.5" customHeight="1">
      <c r="A63" s="109" t="s">
        <v>27</v>
      </c>
      <c r="B63" s="57">
        <v>0</v>
      </c>
      <c r="C63" s="58">
        <v>0</v>
      </c>
      <c r="D63" s="59">
        <v>0</v>
      </c>
      <c r="E63" s="58">
        <v>0</v>
      </c>
      <c r="F63" s="59">
        <v>0</v>
      </c>
      <c r="G63" s="58">
        <v>0</v>
      </c>
      <c r="H63" s="49">
        <v>0</v>
      </c>
      <c r="I63" s="61">
        <f t="shared" si="2"/>
        <v>0</v>
      </c>
      <c r="J63" s="115">
        <f t="shared" si="10"/>
        <v>0</v>
      </c>
    </row>
    <row r="64" spans="1:10" s="69" customFormat="1" ht="16.5" customHeight="1">
      <c r="A64" s="75" t="s">
        <v>38</v>
      </c>
      <c r="B64" s="166">
        <f aca="true" t="shared" si="15" ref="B64:H64">SUM(B65:B67)</f>
        <v>1</v>
      </c>
      <c r="C64" s="167">
        <f t="shared" si="15"/>
        <v>0</v>
      </c>
      <c r="D64" s="168">
        <f t="shared" si="15"/>
        <v>0</v>
      </c>
      <c r="E64" s="167">
        <f t="shared" si="15"/>
        <v>1</v>
      </c>
      <c r="F64" s="168">
        <f t="shared" si="15"/>
        <v>2</v>
      </c>
      <c r="G64" s="168">
        <f t="shared" si="15"/>
        <v>1</v>
      </c>
      <c r="H64" s="168">
        <f t="shared" si="15"/>
        <v>0</v>
      </c>
      <c r="I64" s="170">
        <f t="shared" si="2"/>
        <v>5</v>
      </c>
      <c r="J64" s="172">
        <f t="shared" si="10"/>
        <v>0.21331886178175005</v>
      </c>
    </row>
    <row r="65" spans="1:10" s="104" customFormat="1" ht="16.5" customHeight="1">
      <c r="A65" s="66" t="s">
        <v>13</v>
      </c>
      <c r="B65" s="62">
        <v>1</v>
      </c>
      <c r="C65" s="63">
        <v>0</v>
      </c>
      <c r="D65" s="64">
        <v>0</v>
      </c>
      <c r="E65" s="63">
        <v>1</v>
      </c>
      <c r="F65" s="64">
        <v>2</v>
      </c>
      <c r="G65" s="63">
        <v>1</v>
      </c>
      <c r="H65" s="65">
        <v>0</v>
      </c>
      <c r="I65" s="45">
        <f t="shared" si="2"/>
        <v>5</v>
      </c>
      <c r="J65" s="124">
        <f t="shared" si="10"/>
        <v>0.21331886178175005</v>
      </c>
    </row>
    <row r="66" spans="1:10" ht="16.5" customHeight="1">
      <c r="A66" s="108" t="s">
        <v>15</v>
      </c>
      <c r="B66" s="62">
        <v>0</v>
      </c>
      <c r="C66" s="63">
        <v>0</v>
      </c>
      <c r="D66" s="64">
        <v>0</v>
      </c>
      <c r="E66" s="63">
        <v>0</v>
      </c>
      <c r="F66" s="64">
        <v>0</v>
      </c>
      <c r="G66" s="63">
        <v>0</v>
      </c>
      <c r="H66" s="65">
        <v>0</v>
      </c>
      <c r="I66" s="45">
        <f t="shared" si="2"/>
        <v>0</v>
      </c>
      <c r="J66" s="112">
        <f t="shared" si="10"/>
        <v>0</v>
      </c>
    </row>
    <row r="67" spans="1:10" ht="16.5" customHeight="1">
      <c r="A67" s="29" t="s">
        <v>16</v>
      </c>
      <c r="B67" s="52">
        <v>0</v>
      </c>
      <c r="C67" s="53">
        <v>0</v>
      </c>
      <c r="D67" s="54">
        <v>0</v>
      </c>
      <c r="E67" s="53">
        <v>0</v>
      </c>
      <c r="F67" s="54">
        <v>0</v>
      </c>
      <c r="G67" s="53">
        <v>0</v>
      </c>
      <c r="H67" s="55">
        <v>0</v>
      </c>
      <c r="I67" s="56">
        <f t="shared" si="2"/>
        <v>0</v>
      </c>
      <c r="J67" s="114">
        <f t="shared" si="10"/>
        <v>0</v>
      </c>
    </row>
    <row r="68" spans="1:10" s="69" customFormat="1" ht="16.5" customHeight="1">
      <c r="A68" s="75" t="s">
        <v>39</v>
      </c>
      <c r="B68" s="129">
        <f aca="true" t="shared" si="16" ref="B68:H68">SUM(B69:B72)</f>
        <v>20</v>
      </c>
      <c r="C68" s="167">
        <f t="shared" si="16"/>
        <v>6</v>
      </c>
      <c r="D68" s="168">
        <f t="shared" si="16"/>
        <v>17</v>
      </c>
      <c r="E68" s="167">
        <f t="shared" si="16"/>
        <v>20</v>
      </c>
      <c r="F68" s="168">
        <f t="shared" si="16"/>
        <v>8</v>
      </c>
      <c r="G68" s="168">
        <f t="shared" si="16"/>
        <v>28</v>
      </c>
      <c r="H68" s="168">
        <f t="shared" si="16"/>
        <v>0</v>
      </c>
      <c r="I68" s="170">
        <f t="shared" si="2"/>
        <v>99</v>
      </c>
      <c r="J68" s="171">
        <f aca="true" t="shared" si="17" ref="J68:J82">I68/B$83*100000</f>
        <v>4.223713463278651</v>
      </c>
    </row>
    <row r="69" spans="1:10" s="104" customFormat="1" ht="16.5" customHeight="1">
      <c r="A69" s="108" t="s">
        <v>13</v>
      </c>
      <c r="B69" s="35">
        <v>19</v>
      </c>
      <c r="C69" s="22">
        <v>0</v>
      </c>
      <c r="D69" s="32">
        <v>2</v>
      </c>
      <c r="E69" s="22">
        <v>4</v>
      </c>
      <c r="F69" s="32">
        <v>4</v>
      </c>
      <c r="G69" s="22">
        <v>19</v>
      </c>
      <c r="H69" s="23">
        <v>0</v>
      </c>
      <c r="I69" s="45">
        <f aca="true" t="shared" si="18" ref="I69:I82">SUM(B69:H69)</f>
        <v>48</v>
      </c>
      <c r="J69" s="112">
        <f t="shared" si="17"/>
        <v>2.0478610731048006</v>
      </c>
    </row>
    <row r="70" spans="1:10" s="104" customFormat="1" ht="16.5" customHeight="1">
      <c r="A70" s="108" t="s">
        <v>14</v>
      </c>
      <c r="B70" s="62">
        <v>1</v>
      </c>
      <c r="C70" s="63">
        <v>6</v>
      </c>
      <c r="D70" s="64">
        <v>13</v>
      </c>
      <c r="E70" s="63">
        <v>15</v>
      </c>
      <c r="F70" s="64">
        <v>4</v>
      </c>
      <c r="G70" s="63">
        <v>8</v>
      </c>
      <c r="H70" s="23">
        <v>0</v>
      </c>
      <c r="I70" s="45">
        <f t="shared" si="18"/>
        <v>47</v>
      </c>
      <c r="J70" s="112">
        <f t="shared" si="17"/>
        <v>2.0051973007484505</v>
      </c>
    </row>
    <row r="71" spans="1:10" s="104" customFormat="1" ht="16.5" customHeight="1">
      <c r="A71" s="108" t="s">
        <v>15</v>
      </c>
      <c r="B71" s="35">
        <v>0</v>
      </c>
      <c r="C71" s="22">
        <v>0</v>
      </c>
      <c r="D71" s="32">
        <v>2</v>
      </c>
      <c r="E71" s="22">
        <v>1</v>
      </c>
      <c r="F71" s="32">
        <v>0</v>
      </c>
      <c r="G71" s="22">
        <v>1</v>
      </c>
      <c r="H71" s="23">
        <v>0</v>
      </c>
      <c r="I71" s="45">
        <f t="shared" si="18"/>
        <v>4</v>
      </c>
      <c r="J71" s="124">
        <f t="shared" si="17"/>
        <v>0.17065508942540006</v>
      </c>
    </row>
    <row r="72" spans="1:10" s="104" customFormat="1" ht="16.5" customHeight="1">
      <c r="A72" s="29" t="s">
        <v>16</v>
      </c>
      <c r="B72" s="62">
        <v>0</v>
      </c>
      <c r="C72" s="63">
        <v>0</v>
      </c>
      <c r="D72" s="64">
        <v>0</v>
      </c>
      <c r="E72" s="63">
        <v>0</v>
      </c>
      <c r="F72" s="64">
        <v>0</v>
      </c>
      <c r="G72" s="63">
        <v>0</v>
      </c>
      <c r="H72" s="49">
        <v>0</v>
      </c>
      <c r="I72" s="45">
        <f t="shared" si="18"/>
        <v>0</v>
      </c>
      <c r="J72" s="112">
        <f t="shared" si="17"/>
        <v>0</v>
      </c>
    </row>
    <row r="73" spans="1:10" s="69" customFormat="1" ht="16.5" customHeight="1">
      <c r="A73" s="75" t="s">
        <v>40</v>
      </c>
      <c r="B73" s="166">
        <f aca="true" t="shared" si="19" ref="B73:H73">SUM(B74:B77)</f>
        <v>5</v>
      </c>
      <c r="C73" s="167">
        <f t="shared" si="19"/>
        <v>1</v>
      </c>
      <c r="D73" s="168">
        <f t="shared" si="19"/>
        <v>20</v>
      </c>
      <c r="E73" s="167">
        <f t="shared" si="19"/>
        <v>27</v>
      </c>
      <c r="F73" s="168">
        <f t="shared" si="19"/>
        <v>8</v>
      </c>
      <c r="G73" s="168">
        <f t="shared" si="19"/>
        <v>7</v>
      </c>
      <c r="H73" s="168">
        <f t="shared" si="19"/>
        <v>1</v>
      </c>
      <c r="I73" s="170">
        <f t="shared" si="18"/>
        <v>69</v>
      </c>
      <c r="J73" s="171">
        <f t="shared" si="17"/>
        <v>2.9438002925881506</v>
      </c>
    </row>
    <row r="74" spans="1:10" s="104" customFormat="1" ht="16.5" customHeight="1">
      <c r="A74" s="108" t="s">
        <v>13</v>
      </c>
      <c r="B74" s="35">
        <v>1</v>
      </c>
      <c r="C74" s="22">
        <v>0</v>
      </c>
      <c r="D74" s="32">
        <v>9</v>
      </c>
      <c r="E74" s="22">
        <v>14</v>
      </c>
      <c r="F74" s="32">
        <v>4</v>
      </c>
      <c r="G74" s="22">
        <v>5</v>
      </c>
      <c r="H74" s="23">
        <v>0</v>
      </c>
      <c r="I74" s="45">
        <f t="shared" si="18"/>
        <v>33</v>
      </c>
      <c r="J74" s="112">
        <f t="shared" si="17"/>
        <v>1.4079044877595503</v>
      </c>
    </row>
    <row r="75" spans="1:10" s="104" customFormat="1" ht="16.5" customHeight="1">
      <c r="A75" s="108" t="s">
        <v>14</v>
      </c>
      <c r="B75" s="35">
        <v>0</v>
      </c>
      <c r="C75" s="22">
        <v>0</v>
      </c>
      <c r="D75" s="32">
        <v>1</v>
      </c>
      <c r="E75" s="22">
        <v>2</v>
      </c>
      <c r="F75" s="32">
        <v>3</v>
      </c>
      <c r="G75" s="22">
        <v>0</v>
      </c>
      <c r="H75" s="23">
        <v>0</v>
      </c>
      <c r="I75" s="45">
        <f t="shared" si="18"/>
        <v>6</v>
      </c>
      <c r="J75" s="124">
        <f t="shared" si="17"/>
        <v>0.2559826341381001</v>
      </c>
    </row>
    <row r="76" spans="1:10" s="104" customFormat="1" ht="16.5" customHeight="1">
      <c r="A76" s="108" t="s">
        <v>15</v>
      </c>
      <c r="B76" s="35">
        <v>4</v>
      </c>
      <c r="C76" s="22">
        <v>1</v>
      </c>
      <c r="D76" s="32">
        <v>10</v>
      </c>
      <c r="E76" s="22">
        <v>11</v>
      </c>
      <c r="F76" s="32">
        <v>1</v>
      </c>
      <c r="G76" s="22">
        <v>2</v>
      </c>
      <c r="H76" s="23">
        <v>1</v>
      </c>
      <c r="I76" s="45">
        <f t="shared" si="18"/>
        <v>30</v>
      </c>
      <c r="J76" s="112">
        <f t="shared" si="17"/>
        <v>1.2799131706905005</v>
      </c>
    </row>
    <row r="77" spans="1:10" s="104" customFormat="1" ht="16.5" customHeight="1">
      <c r="A77" s="24" t="s">
        <v>16</v>
      </c>
      <c r="B77" s="36">
        <v>0</v>
      </c>
      <c r="C77" s="25">
        <v>0</v>
      </c>
      <c r="D77" s="33">
        <v>0</v>
      </c>
      <c r="E77" s="25">
        <v>0</v>
      </c>
      <c r="F77" s="33">
        <v>0</v>
      </c>
      <c r="G77" s="25">
        <v>0</v>
      </c>
      <c r="H77" s="26">
        <v>0</v>
      </c>
      <c r="I77" s="51">
        <f t="shared" si="18"/>
        <v>0</v>
      </c>
      <c r="J77" s="113">
        <f t="shared" si="17"/>
        <v>0</v>
      </c>
    </row>
    <row r="78" spans="1:13" s="69" customFormat="1" ht="21" customHeight="1">
      <c r="A78" s="139" t="s">
        <v>2</v>
      </c>
      <c r="B78" s="178">
        <f aca="true" t="shared" si="20" ref="B78:H78">B5+B10+B15+B20+B25+B30+B34+B36+B44+B45+B47+B51+B52+B55+B60+B65+B69+B74</f>
        <v>70</v>
      </c>
      <c r="C78" s="179">
        <f t="shared" si="20"/>
        <v>93</v>
      </c>
      <c r="D78" s="180">
        <f t="shared" si="20"/>
        <v>204</v>
      </c>
      <c r="E78" s="179">
        <f t="shared" si="20"/>
        <v>171</v>
      </c>
      <c r="F78" s="180">
        <f t="shared" si="20"/>
        <v>69</v>
      </c>
      <c r="G78" s="180">
        <f t="shared" si="20"/>
        <v>182</v>
      </c>
      <c r="H78" s="180">
        <f t="shared" si="20"/>
        <v>1</v>
      </c>
      <c r="I78" s="181">
        <f t="shared" si="18"/>
        <v>790</v>
      </c>
      <c r="J78" s="182">
        <f t="shared" si="17"/>
        <v>33.704380161516504</v>
      </c>
      <c r="M78" s="91"/>
    </row>
    <row r="79" spans="1:10" s="69" customFormat="1" ht="21" customHeight="1">
      <c r="A79" s="92" t="s">
        <v>3</v>
      </c>
      <c r="B79" s="129">
        <f aca="true" t="shared" si="21" ref="B79:H79">B6+B11+B16+B21+B26+B31+B42+B48+B56+B61+B70+B75</f>
        <v>3</v>
      </c>
      <c r="C79" s="130">
        <f t="shared" si="21"/>
        <v>19</v>
      </c>
      <c r="D79" s="131">
        <f t="shared" si="21"/>
        <v>74</v>
      </c>
      <c r="E79" s="130">
        <f t="shared" si="21"/>
        <v>56</v>
      </c>
      <c r="F79" s="131">
        <f t="shared" si="21"/>
        <v>29</v>
      </c>
      <c r="G79" s="131">
        <f t="shared" si="21"/>
        <v>32</v>
      </c>
      <c r="H79" s="131">
        <f t="shared" si="21"/>
        <v>0</v>
      </c>
      <c r="I79" s="125">
        <f t="shared" si="18"/>
        <v>213</v>
      </c>
      <c r="J79" s="126">
        <f t="shared" si="17"/>
        <v>9.087383511902553</v>
      </c>
    </row>
    <row r="80" spans="1:10" s="69" customFormat="1" ht="21" customHeight="1">
      <c r="A80" s="98" t="s">
        <v>4</v>
      </c>
      <c r="B80" s="183">
        <f aca="true" t="shared" si="22" ref="B80:H80">B7+B12+B17+B22+B27+B32+B49+B57+B62+B66+B71+B76</f>
        <v>13</v>
      </c>
      <c r="C80" s="184">
        <f t="shared" si="22"/>
        <v>48</v>
      </c>
      <c r="D80" s="185">
        <f t="shared" si="22"/>
        <v>101</v>
      </c>
      <c r="E80" s="184">
        <f t="shared" si="22"/>
        <v>38</v>
      </c>
      <c r="F80" s="185">
        <f t="shared" si="22"/>
        <v>2</v>
      </c>
      <c r="G80" s="185">
        <f t="shared" si="22"/>
        <v>6</v>
      </c>
      <c r="H80" s="185">
        <f t="shared" si="22"/>
        <v>1</v>
      </c>
      <c r="I80" s="125">
        <f t="shared" si="18"/>
        <v>209</v>
      </c>
      <c r="J80" s="188">
        <f t="shared" si="17"/>
        <v>8.916728422477153</v>
      </c>
    </row>
    <row r="81" spans="1:10" s="69" customFormat="1" ht="21" customHeight="1">
      <c r="A81" s="92" t="s">
        <v>31</v>
      </c>
      <c r="B81" s="129">
        <f aca="true" t="shared" si="23" ref="B81:H81">B8+B13+B18+B23+B28+B33+B43+B50+B58+B63+B67+B72+B77</f>
        <v>0</v>
      </c>
      <c r="C81" s="130">
        <f t="shared" si="23"/>
        <v>1</v>
      </c>
      <c r="D81" s="131">
        <f t="shared" si="23"/>
        <v>0</v>
      </c>
      <c r="E81" s="131">
        <f t="shared" si="23"/>
        <v>0</v>
      </c>
      <c r="F81" s="131">
        <f t="shared" si="23"/>
        <v>0</v>
      </c>
      <c r="G81" s="131">
        <f t="shared" si="23"/>
        <v>0</v>
      </c>
      <c r="H81" s="131">
        <f t="shared" si="23"/>
        <v>0</v>
      </c>
      <c r="I81" s="125">
        <f t="shared" si="18"/>
        <v>1</v>
      </c>
      <c r="J81" s="127">
        <f t="shared" si="17"/>
        <v>0.042663772356350015</v>
      </c>
    </row>
    <row r="82" spans="1:10" s="69" customFormat="1" ht="21" customHeight="1">
      <c r="A82" s="107" t="s">
        <v>1</v>
      </c>
      <c r="B82" s="174">
        <f aca="true" t="shared" si="24" ref="B82:H82">SUM(B78:B81)</f>
        <v>86</v>
      </c>
      <c r="C82" s="175">
        <f t="shared" si="24"/>
        <v>161</v>
      </c>
      <c r="D82" s="176">
        <f t="shared" si="24"/>
        <v>379</v>
      </c>
      <c r="E82" s="175">
        <f t="shared" si="24"/>
        <v>265</v>
      </c>
      <c r="F82" s="176">
        <f t="shared" si="24"/>
        <v>100</v>
      </c>
      <c r="G82" s="176">
        <f t="shared" si="24"/>
        <v>220</v>
      </c>
      <c r="H82" s="176">
        <f t="shared" si="24"/>
        <v>2</v>
      </c>
      <c r="I82" s="146">
        <f t="shared" si="18"/>
        <v>1213</v>
      </c>
      <c r="J82" s="189">
        <f t="shared" si="17"/>
        <v>51.75115586825256</v>
      </c>
    </row>
    <row r="83" spans="1:11" ht="27.75" customHeight="1">
      <c r="A83" s="158" t="s">
        <v>28</v>
      </c>
      <c r="B83" s="282">
        <v>2343909</v>
      </c>
      <c r="C83" s="282"/>
      <c r="D83" s="282"/>
      <c r="E83" s="282"/>
      <c r="F83" s="282"/>
      <c r="G83" s="282"/>
      <c r="H83" s="282"/>
      <c r="I83" s="282"/>
      <c r="J83" s="282"/>
      <c r="K83" s="138"/>
    </row>
    <row r="84" spans="1:10" ht="21" customHeight="1">
      <c r="A84" s="164" t="s">
        <v>33</v>
      </c>
      <c r="B84" s="161"/>
      <c r="C84" s="159"/>
      <c r="D84" s="160"/>
      <c r="E84" s="161"/>
      <c r="F84" s="159"/>
      <c r="G84" s="159"/>
      <c r="H84" s="162"/>
      <c r="I84" s="163"/>
      <c r="J84" s="163"/>
    </row>
    <row r="85" spans="1:10" ht="24" customHeight="1">
      <c r="A85" s="165" t="s">
        <v>53</v>
      </c>
      <c r="B85" s="161"/>
      <c r="C85" s="159"/>
      <c r="D85" s="160"/>
      <c r="E85" s="161"/>
      <c r="F85" s="159"/>
      <c r="G85" s="159"/>
      <c r="H85" s="162"/>
      <c r="I85" s="163"/>
      <c r="J85" s="163"/>
    </row>
    <row r="86" spans="1:13" ht="15.75">
      <c r="A86" s="17"/>
      <c r="B86" s="10"/>
      <c r="C86" s="2"/>
      <c r="E86" s="10"/>
      <c r="F86" s="2"/>
      <c r="G86" s="2"/>
      <c r="L86" s="283"/>
      <c r="M86" s="283"/>
    </row>
    <row r="87" spans="1:7" ht="15">
      <c r="A87" s="8"/>
      <c r="B87" s="2"/>
      <c r="C87" s="2"/>
      <c r="E87" s="10"/>
      <c r="F87" s="10"/>
      <c r="G87" s="10"/>
    </row>
    <row r="88" spans="2:11" ht="15">
      <c r="B88" s="10"/>
      <c r="C88" s="2"/>
      <c r="E88" s="10"/>
      <c r="F88" s="2"/>
      <c r="G88" s="2"/>
      <c r="K88" s="30"/>
    </row>
    <row r="89" spans="2:11" ht="15">
      <c r="B89" s="10"/>
      <c r="C89" s="2"/>
      <c r="E89" s="10"/>
      <c r="F89" s="2"/>
      <c r="G89" s="2"/>
      <c r="K89" s="8"/>
    </row>
    <row r="90" spans="2:11" ht="15">
      <c r="B90" s="10"/>
      <c r="C90" s="11"/>
      <c r="D90" s="40"/>
      <c r="E90" s="10"/>
      <c r="F90" s="11"/>
      <c r="G90" s="11"/>
      <c r="H90" s="12"/>
      <c r="K90" s="8"/>
    </row>
    <row r="91" spans="2:11" ht="15">
      <c r="B91" s="10"/>
      <c r="C91" s="11"/>
      <c r="D91" s="40"/>
      <c r="E91" s="10"/>
      <c r="F91" s="11"/>
      <c r="G91" s="11"/>
      <c r="H91" s="12"/>
      <c r="K91" s="8"/>
    </row>
    <row r="92" spans="2:11" ht="15">
      <c r="B92" s="10"/>
      <c r="C92" s="11"/>
      <c r="D92" s="40"/>
      <c r="E92" s="10"/>
      <c r="F92" s="11"/>
      <c r="G92" s="11"/>
      <c r="H92" s="12"/>
      <c r="K92" s="8"/>
    </row>
    <row r="93" spans="2:5" ht="15">
      <c r="B93" s="10"/>
      <c r="E93" s="10"/>
    </row>
    <row r="94" spans="2:8" ht="15">
      <c r="B94" s="10"/>
      <c r="C94" s="11"/>
      <c r="D94" s="40"/>
      <c r="E94" s="10"/>
      <c r="F94" s="11"/>
      <c r="G94" s="11"/>
      <c r="H94" s="12"/>
    </row>
    <row r="95" spans="2:8" ht="15">
      <c r="B95" s="10"/>
      <c r="C95" s="11"/>
      <c r="D95" s="40"/>
      <c r="E95" s="10"/>
      <c r="F95" s="11"/>
      <c r="G95" s="11"/>
      <c r="H95" s="12"/>
    </row>
    <row r="96" spans="2:8" ht="15">
      <c r="B96" s="10"/>
      <c r="C96" s="11"/>
      <c r="D96" s="40"/>
      <c r="E96" s="10"/>
      <c r="F96" s="11"/>
      <c r="G96" s="11"/>
      <c r="H96" s="12"/>
    </row>
    <row r="97" spans="2:8" ht="15">
      <c r="B97" s="10"/>
      <c r="C97" s="11"/>
      <c r="D97" s="40"/>
      <c r="E97" s="10"/>
      <c r="F97" s="11"/>
      <c r="G97" s="11"/>
      <c r="H97" s="12"/>
    </row>
    <row r="98" spans="2:8" ht="15">
      <c r="B98" s="10"/>
      <c r="C98" s="11"/>
      <c r="D98" s="40"/>
      <c r="E98" s="10"/>
      <c r="F98" s="11"/>
      <c r="G98" s="11"/>
      <c r="H98" s="12"/>
    </row>
    <row r="99" spans="2:5" ht="15">
      <c r="B99" s="10"/>
      <c r="E99" s="10"/>
    </row>
    <row r="100" spans="2:8" ht="15">
      <c r="B100" s="10"/>
      <c r="C100" s="11"/>
      <c r="D100" s="40"/>
      <c r="E100" s="10"/>
      <c r="F100" s="11"/>
      <c r="G100" s="11"/>
      <c r="H100" s="12"/>
    </row>
    <row r="101" spans="2:8" ht="15">
      <c r="B101" s="10"/>
      <c r="C101" s="11"/>
      <c r="D101" s="40"/>
      <c r="E101" s="10"/>
      <c r="F101" s="11"/>
      <c r="G101" s="11"/>
      <c r="H101" s="12"/>
    </row>
    <row r="102" spans="2:8" ht="15">
      <c r="B102" s="10"/>
      <c r="C102" s="11"/>
      <c r="D102" s="40"/>
      <c r="E102" s="10"/>
      <c r="F102" s="11"/>
      <c r="G102" s="11"/>
      <c r="H102" s="12"/>
    </row>
    <row r="103" spans="2:8" ht="15">
      <c r="B103" s="10"/>
      <c r="C103" s="11"/>
      <c r="D103" s="40"/>
      <c r="E103" s="10"/>
      <c r="F103" s="11"/>
      <c r="G103" s="11"/>
      <c r="H103" s="12"/>
    </row>
    <row r="104" spans="2:8" ht="15">
      <c r="B104" s="10"/>
      <c r="C104" s="11"/>
      <c r="D104" s="40"/>
      <c r="E104" s="10"/>
      <c r="F104" s="11"/>
      <c r="G104" s="11"/>
      <c r="H104" s="12"/>
    </row>
    <row r="105" spans="2:7" ht="15">
      <c r="B105" s="10"/>
      <c r="C105" s="11"/>
      <c r="E105" s="10"/>
      <c r="F105" s="11"/>
      <c r="G105" s="11"/>
    </row>
    <row r="106" spans="2:7" ht="15">
      <c r="B106" s="3"/>
      <c r="C106" s="11"/>
      <c r="E106" s="3"/>
      <c r="F106" s="11"/>
      <c r="G106" s="11"/>
    </row>
    <row r="107" spans="2:7" ht="15">
      <c r="B107" s="3"/>
      <c r="C107" s="11"/>
      <c r="E107" s="3"/>
      <c r="F107" s="11"/>
      <c r="G107" s="11"/>
    </row>
    <row r="108" spans="2:5" ht="15">
      <c r="B108" s="3"/>
      <c r="E108" s="3"/>
    </row>
    <row r="109" spans="2:5" ht="15">
      <c r="B109" s="3"/>
      <c r="E109" s="3"/>
    </row>
    <row r="110" spans="2:8" ht="15">
      <c r="B110" s="13"/>
      <c r="C110" s="5"/>
      <c r="D110" s="41"/>
      <c r="E110" s="13"/>
      <c r="F110" s="5"/>
      <c r="G110" s="5"/>
      <c r="H110" s="5"/>
    </row>
    <row r="111" spans="2:8" ht="15">
      <c r="B111" s="3"/>
      <c r="D111" s="41"/>
      <c r="E111" s="3"/>
      <c r="H111" s="5"/>
    </row>
    <row r="112" spans="2:8" ht="15">
      <c r="B112" s="3"/>
      <c r="D112" s="41"/>
      <c r="E112" s="3"/>
      <c r="H112" s="5"/>
    </row>
    <row r="113" spans="1:5" ht="15.75">
      <c r="A113" s="14"/>
      <c r="B113" s="3"/>
      <c r="E113" s="3"/>
    </row>
    <row r="114" spans="1:9" ht="15.75">
      <c r="A114" s="14"/>
      <c r="B114" s="3"/>
      <c r="E114" s="3"/>
      <c r="I114" s="3"/>
    </row>
    <row r="115" spans="1:11" ht="15.75">
      <c r="A115" s="14"/>
      <c r="B115" s="3"/>
      <c r="C115" s="11"/>
      <c r="D115" s="40"/>
      <c r="E115" s="3"/>
      <c r="F115" s="11"/>
      <c r="G115" s="11"/>
      <c r="H115" s="12"/>
      <c r="J115" s="12"/>
      <c r="K115" s="7"/>
    </row>
    <row r="116" spans="2:8" ht="15">
      <c r="B116" s="3"/>
      <c r="C116" s="11"/>
      <c r="D116" s="40"/>
      <c r="E116" s="3"/>
      <c r="F116" s="11"/>
      <c r="G116" s="11"/>
      <c r="H116" s="12"/>
    </row>
    <row r="117" spans="2:8" ht="15">
      <c r="B117" s="3"/>
      <c r="C117" s="11"/>
      <c r="D117" s="40"/>
      <c r="E117" s="3"/>
      <c r="F117" s="11"/>
      <c r="G117" s="11"/>
      <c r="H117" s="12"/>
    </row>
    <row r="118" spans="2:8" ht="15">
      <c r="B118" s="3"/>
      <c r="C118" s="11"/>
      <c r="D118" s="40"/>
      <c r="E118" s="3"/>
      <c r="F118" s="11"/>
      <c r="G118" s="11"/>
      <c r="H118" s="12"/>
    </row>
    <row r="119" spans="2:8" ht="15">
      <c r="B119" s="3"/>
      <c r="C119" s="11"/>
      <c r="D119" s="40"/>
      <c r="E119" s="3"/>
      <c r="F119" s="11"/>
      <c r="G119" s="11"/>
      <c r="H119" s="12"/>
    </row>
    <row r="120" spans="1:8" ht="15.75">
      <c r="A120" s="6"/>
      <c r="B120" s="3"/>
      <c r="C120" s="11"/>
      <c r="D120" s="40"/>
      <c r="E120" s="3"/>
      <c r="F120" s="11"/>
      <c r="G120" s="11"/>
      <c r="H120" s="12"/>
    </row>
    <row r="121" spans="2:5" ht="15">
      <c r="B121" s="3"/>
      <c r="E121" s="3"/>
    </row>
    <row r="122" spans="1:5" ht="15.75">
      <c r="A122" s="6"/>
      <c r="B122" s="3"/>
      <c r="E122" s="3"/>
    </row>
    <row r="123" spans="1:5" ht="15.75">
      <c r="A123" s="4"/>
      <c r="B123" s="3"/>
      <c r="E123" s="3"/>
    </row>
    <row r="124" spans="2:5" ht="15">
      <c r="B124" s="3"/>
      <c r="E124" s="3"/>
    </row>
    <row r="125" spans="1:8" ht="15.75">
      <c r="A125" s="6"/>
      <c r="C125" s="11"/>
      <c r="D125" s="40"/>
      <c r="F125" s="11"/>
      <c r="G125" s="11"/>
      <c r="H125" s="12"/>
    </row>
    <row r="126" spans="1:7" ht="15.75">
      <c r="A126" s="6"/>
      <c r="C126" s="11"/>
      <c r="F126" s="11"/>
      <c r="G126" s="11"/>
    </row>
    <row r="127" spans="3:7" ht="15">
      <c r="C127" s="11"/>
      <c r="F127" s="11"/>
      <c r="G127" s="11"/>
    </row>
    <row r="128" spans="3:7" ht="15">
      <c r="C128" s="11"/>
      <c r="F128" s="11"/>
      <c r="G128" s="11"/>
    </row>
    <row r="129" spans="3:7" ht="15">
      <c r="C129" s="11"/>
      <c r="F129" s="11"/>
      <c r="G129" s="11"/>
    </row>
    <row r="130" spans="3:7" ht="15">
      <c r="C130" s="11"/>
      <c r="F130" s="11"/>
      <c r="G130" s="11"/>
    </row>
    <row r="131" spans="3:7" ht="15">
      <c r="C131" s="11"/>
      <c r="F131" s="11"/>
      <c r="G131" s="11"/>
    </row>
    <row r="132" spans="3:7" ht="15">
      <c r="C132" s="11"/>
      <c r="F132" s="11"/>
      <c r="G132" s="11"/>
    </row>
    <row r="133" spans="3:7" ht="15">
      <c r="C133" s="11"/>
      <c r="F133" s="11"/>
      <c r="G133" s="11"/>
    </row>
    <row r="134" spans="3:7" ht="15">
      <c r="C134" s="11"/>
      <c r="F134" s="11"/>
      <c r="G134" s="11"/>
    </row>
    <row r="135" spans="3:7" ht="15">
      <c r="C135" s="11"/>
      <c r="F135" s="11"/>
      <c r="G135" s="11"/>
    </row>
    <row r="136" spans="2:5" ht="15">
      <c r="B136" s="5"/>
      <c r="E136" s="5"/>
    </row>
    <row r="137" spans="2:8" ht="15">
      <c r="B137" s="5"/>
      <c r="C137" s="5"/>
      <c r="D137" s="41"/>
      <c r="E137" s="5"/>
      <c r="F137" s="5"/>
      <c r="G137" s="5"/>
      <c r="H137" s="5"/>
    </row>
    <row r="138" spans="4:8" ht="15">
      <c r="D138" s="41"/>
      <c r="H138" s="5"/>
    </row>
    <row r="140" spans="3:7" ht="15">
      <c r="C140" s="11"/>
      <c r="F140" s="11"/>
      <c r="G140" s="11"/>
    </row>
    <row r="141" spans="3:7" ht="15">
      <c r="C141" s="11"/>
      <c r="F141" s="11"/>
      <c r="G141" s="11"/>
    </row>
    <row r="142" spans="3:7" ht="15">
      <c r="C142" s="11"/>
      <c r="F142" s="11"/>
      <c r="G142" s="11"/>
    </row>
    <row r="143" spans="3:7" ht="15">
      <c r="C143" s="11"/>
      <c r="F143" s="11"/>
      <c r="G143" s="11"/>
    </row>
    <row r="144" spans="3:7" ht="15">
      <c r="C144" s="11"/>
      <c r="F144" s="11"/>
      <c r="G144" s="11"/>
    </row>
    <row r="145" spans="3:7" ht="15">
      <c r="C145" s="11"/>
      <c r="F145" s="11"/>
      <c r="G145" s="11"/>
    </row>
    <row r="146" spans="2:8" ht="15">
      <c r="B146" s="9"/>
      <c r="C146" s="15"/>
      <c r="D146" s="42"/>
      <c r="E146" s="9"/>
      <c r="F146" s="15"/>
      <c r="G146" s="15"/>
      <c r="H146" s="9"/>
    </row>
    <row r="147" spans="3:7" ht="15">
      <c r="C147" s="11"/>
      <c r="F147" s="11"/>
      <c r="G147" s="11"/>
    </row>
    <row r="148" spans="3:7" ht="15">
      <c r="C148" s="11"/>
      <c r="F148" s="11"/>
      <c r="G148" s="11"/>
    </row>
    <row r="149" spans="3:7" ht="15">
      <c r="C149" s="11"/>
      <c r="F149" s="11"/>
      <c r="G149" s="11"/>
    </row>
    <row r="150" spans="3:7" ht="15">
      <c r="C150" s="11"/>
      <c r="F150" s="11"/>
      <c r="G150" s="11"/>
    </row>
    <row r="151" spans="3:7" ht="15">
      <c r="C151" s="11"/>
      <c r="F151" s="11"/>
      <c r="G151" s="11"/>
    </row>
    <row r="152" spans="3:7" ht="15">
      <c r="C152" s="11"/>
      <c r="F152" s="11"/>
      <c r="G152" s="11"/>
    </row>
    <row r="153" spans="3:7" ht="15">
      <c r="C153" s="11"/>
      <c r="F153" s="11"/>
      <c r="G153" s="11"/>
    </row>
    <row r="154" spans="3:7" ht="15">
      <c r="C154" s="11"/>
      <c r="F154" s="11"/>
      <c r="G154" s="11"/>
    </row>
    <row r="155" spans="3:7" ht="15">
      <c r="C155" s="11"/>
      <c r="F155" s="11"/>
      <c r="G155" s="11"/>
    </row>
    <row r="156" spans="3:7" ht="15">
      <c r="C156" s="11"/>
      <c r="F156" s="11"/>
      <c r="G156" s="11"/>
    </row>
    <row r="157" spans="3:7" ht="15">
      <c r="C157" s="11"/>
      <c r="F157" s="11"/>
      <c r="G157" s="11"/>
    </row>
    <row r="158" spans="3:7" ht="15">
      <c r="C158" s="11"/>
      <c r="F158" s="11"/>
      <c r="G158" s="11"/>
    </row>
    <row r="159" spans="3:7" ht="15">
      <c r="C159" s="11"/>
      <c r="F159" s="11"/>
      <c r="G159" s="11"/>
    </row>
    <row r="160" spans="3:7" ht="15">
      <c r="C160" s="11"/>
      <c r="F160" s="11"/>
      <c r="G160" s="11"/>
    </row>
    <row r="161" spans="2:8" ht="15">
      <c r="B161" s="9"/>
      <c r="C161" s="15"/>
      <c r="D161" s="42"/>
      <c r="E161" s="9"/>
      <c r="F161" s="15"/>
      <c r="G161" s="15"/>
      <c r="H161" s="9"/>
    </row>
    <row r="162" spans="3:7" ht="15">
      <c r="C162" s="11"/>
      <c r="F162" s="11"/>
      <c r="G162" s="11"/>
    </row>
    <row r="163" spans="2:8" ht="15">
      <c r="B163" s="9"/>
      <c r="C163" s="15"/>
      <c r="D163" s="43"/>
      <c r="E163" s="9"/>
      <c r="F163" s="15"/>
      <c r="G163" s="15"/>
      <c r="H163" s="16"/>
    </row>
    <row r="164" spans="3:7" ht="15">
      <c r="C164" s="11"/>
      <c r="F164" s="11"/>
      <c r="G164" s="11"/>
    </row>
    <row r="165" spans="3:7" ht="15">
      <c r="C165" s="11"/>
      <c r="F165" s="11"/>
      <c r="G165" s="11"/>
    </row>
    <row r="166" spans="3:7" ht="15">
      <c r="C166" s="11"/>
      <c r="F166" s="11"/>
      <c r="G166" s="11"/>
    </row>
    <row r="167" spans="3:7" ht="15">
      <c r="C167" s="11"/>
      <c r="F167" s="11"/>
      <c r="G167" s="11"/>
    </row>
    <row r="168" spans="3:7" ht="15">
      <c r="C168" s="11"/>
      <c r="F168" s="11"/>
      <c r="G168" s="11"/>
    </row>
    <row r="169" spans="3:7" ht="15">
      <c r="C169" s="11"/>
      <c r="F169" s="11"/>
      <c r="G169" s="11"/>
    </row>
    <row r="170" spans="3:7" ht="15">
      <c r="C170" s="11"/>
      <c r="F170" s="11"/>
      <c r="G170" s="11"/>
    </row>
    <row r="171" spans="3:7" ht="15">
      <c r="C171" s="11"/>
      <c r="F171" s="11"/>
      <c r="G171" s="11"/>
    </row>
    <row r="172" spans="3:7" ht="15">
      <c r="C172" s="11"/>
      <c r="F172" s="11"/>
      <c r="G172" s="11"/>
    </row>
    <row r="173" spans="3:7" ht="15">
      <c r="C173" s="11"/>
      <c r="F173" s="11"/>
      <c r="G173" s="11"/>
    </row>
    <row r="174" spans="3:7" ht="15">
      <c r="C174" s="11"/>
      <c r="F174" s="11"/>
      <c r="G174" s="11"/>
    </row>
    <row r="179" spans="4:8" ht="15">
      <c r="D179" s="44"/>
      <c r="H179" s="11"/>
    </row>
    <row r="180" spans="4:8" ht="15">
      <c r="D180" s="44"/>
      <c r="H180" s="11"/>
    </row>
    <row r="181" spans="4:8" ht="15">
      <c r="D181" s="44"/>
      <c r="H181" s="11"/>
    </row>
    <row r="182" spans="4:8" ht="15">
      <c r="D182" s="44"/>
      <c r="H182" s="11"/>
    </row>
    <row r="183" spans="4:8" ht="15">
      <c r="D183" s="44"/>
      <c r="H183" s="11"/>
    </row>
    <row r="184" spans="4:8" ht="15">
      <c r="D184" s="44"/>
      <c r="H184" s="11"/>
    </row>
    <row r="185" spans="4:8" ht="15">
      <c r="D185" s="44"/>
      <c r="H185" s="11"/>
    </row>
    <row r="186" spans="4:8" ht="15">
      <c r="D186" s="44"/>
      <c r="H186" s="11"/>
    </row>
    <row r="187" spans="4:8" ht="15">
      <c r="D187" s="44"/>
      <c r="H187" s="11"/>
    </row>
    <row r="188" spans="4:8" ht="15">
      <c r="D188" s="44"/>
      <c r="H188" s="11"/>
    </row>
    <row r="189" spans="4:8" ht="15">
      <c r="D189" s="44"/>
      <c r="H189" s="11"/>
    </row>
    <row r="190" spans="4:8" ht="15">
      <c r="D190" s="44"/>
      <c r="H190" s="11"/>
    </row>
    <row r="191" spans="4:8" ht="15">
      <c r="D191" s="44"/>
      <c r="H191" s="11"/>
    </row>
  </sheetData>
  <sheetProtection/>
  <mergeCells count="4">
    <mergeCell ref="L86:M86"/>
    <mergeCell ref="A2:A3"/>
    <mergeCell ref="B2:H2"/>
    <mergeCell ref="B83:J83"/>
  </mergeCells>
  <printOptions/>
  <pageMargins left="1.96" right="0.26" top="0.52" bottom="0.28" header="0.5" footer="0.25"/>
  <pageSetup fitToHeight="1" fitToWidth="1" horizontalDpi="600" verticalDpi="600" orientation="portrait" scale="4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1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C93" sqref="C93"/>
    </sheetView>
  </sheetViews>
  <sheetFormatPr defaultColWidth="11.5" defaultRowHeight="14.25"/>
  <cols>
    <col min="1" max="1" width="47.796875" style="1" customWidth="1"/>
    <col min="2" max="2" width="10.69921875" style="1" customWidth="1"/>
    <col min="3" max="3" width="9.69921875" style="1" customWidth="1"/>
    <col min="4" max="4" width="9.69921875" style="39" customWidth="1"/>
    <col min="5" max="7" width="9.69921875" style="1" customWidth="1"/>
    <col min="8" max="8" width="10.5" style="1" customWidth="1"/>
    <col min="9" max="9" width="13" style="1" customWidth="1"/>
    <col min="10" max="10" width="15.19921875" style="1" customWidth="1"/>
    <col min="11" max="16384" width="11.5" style="1" customWidth="1"/>
  </cols>
  <sheetData>
    <row r="1" spans="1:9" s="18" customFormat="1" ht="30.75" customHeight="1">
      <c r="A1" s="67" t="s">
        <v>47</v>
      </c>
      <c r="B1" s="19"/>
      <c r="C1" s="20"/>
      <c r="D1" s="38"/>
      <c r="E1" s="19"/>
      <c r="F1" s="20"/>
      <c r="G1" s="20"/>
      <c r="H1" s="20"/>
      <c r="I1" s="21"/>
    </row>
    <row r="2" spans="1:11" s="69" customFormat="1" ht="18.75" customHeight="1">
      <c r="A2" s="277" t="s">
        <v>0</v>
      </c>
      <c r="B2" s="279" t="s">
        <v>12</v>
      </c>
      <c r="C2" s="280"/>
      <c r="D2" s="280"/>
      <c r="E2" s="280"/>
      <c r="F2" s="280"/>
      <c r="G2" s="281"/>
      <c r="H2" s="68"/>
      <c r="I2" s="155" t="s">
        <v>5</v>
      </c>
      <c r="K2" s="70"/>
    </row>
    <row r="3" spans="1:11" s="69" customFormat="1" ht="16.5">
      <c r="A3" s="278"/>
      <c r="B3" s="71" t="s">
        <v>10</v>
      </c>
      <c r="C3" s="72" t="s">
        <v>11</v>
      </c>
      <c r="D3" s="72" t="s">
        <v>9</v>
      </c>
      <c r="E3" s="72" t="s">
        <v>6</v>
      </c>
      <c r="F3" s="72" t="s">
        <v>7</v>
      </c>
      <c r="G3" s="73" t="s">
        <v>8</v>
      </c>
      <c r="H3" s="192" t="s">
        <v>32</v>
      </c>
      <c r="I3" s="156">
        <v>100000</v>
      </c>
      <c r="J3" s="70"/>
      <c r="K3" s="70"/>
    </row>
    <row r="4" spans="1:14" s="69" customFormat="1" ht="16.5" customHeight="1">
      <c r="A4" s="75" t="s">
        <v>35</v>
      </c>
      <c r="B4" s="76">
        <f aca="true" t="shared" si="0" ref="B4:G4">SUM(B5:B8)</f>
        <v>2</v>
      </c>
      <c r="C4" s="77">
        <f t="shared" si="0"/>
        <v>1</v>
      </c>
      <c r="D4" s="78">
        <f t="shared" si="0"/>
        <v>9</v>
      </c>
      <c r="E4" s="77">
        <f t="shared" si="0"/>
        <v>9</v>
      </c>
      <c r="F4" s="78">
        <f t="shared" si="0"/>
        <v>1</v>
      </c>
      <c r="G4" s="79">
        <f t="shared" si="0"/>
        <v>1</v>
      </c>
      <c r="H4" s="80">
        <f>SUM(B4:G4)</f>
        <v>23</v>
      </c>
      <c r="I4" s="110">
        <f aca="true" t="shared" si="1" ref="I4:I35">H4/B$83*100000</f>
        <v>0.9931777326097817</v>
      </c>
      <c r="J4" s="70"/>
      <c r="K4" s="70"/>
      <c r="L4" s="70"/>
      <c r="M4" s="70"/>
      <c r="N4" s="70"/>
    </row>
    <row r="5" spans="1:9" s="104" customFormat="1" ht="16.5" customHeight="1">
      <c r="A5" s="108" t="s">
        <v>13</v>
      </c>
      <c r="B5" s="35">
        <v>0</v>
      </c>
      <c r="C5" s="22">
        <v>0</v>
      </c>
      <c r="D5" s="32">
        <v>0</v>
      </c>
      <c r="E5" s="22">
        <v>1</v>
      </c>
      <c r="F5" s="32">
        <v>1</v>
      </c>
      <c r="G5" s="23">
        <v>0</v>
      </c>
      <c r="H5" s="45">
        <f aca="true" t="shared" si="2" ref="H5:H68">SUM(B5:G5)</f>
        <v>2</v>
      </c>
      <c r="I5" s="124">
        <f t="shared" si="1"/>
        <v>0.08636328109650276</v>
      </c>
    </row>
    <row r="6" spans="1:9" s="104" customFormat="1" ht="16.5" customHeight="1">
      <c r="A6" s="108" t="s">
        <v>14</v>
      </c>
      <c r="B6" s="35">
        <v>0</v>
      </c>
      <c r="C6" s="22">
        <v>0</v>
      </c>
      <c r="D6" s="32">
        <v>1</v>
      </c>
      <c r="E6" s="22">
        <v>3</v>
      </c>
      <c r="F6" s="32">
        <v>0</v>
      </c>
      <c r="G6" s="23">
        <v>1</v>
      </c>
      <c r="H6" s="45">
        <f t="shared" si="2"/>
        <v>5</v>
      </c>
      <c r="I6" s="124">
        <f t="shared" si="1"/>
        <v>0.21590820274125688</v>
      </c>
    </row>
    <row r="7" spans="1:9" s="104" customFormat="1" ht="16.5" customHeight="1">
      <c r="A7" s="108" t="s">
        <v>15</v>
      </c>
      <c r="B7" s="35">
        <v>2</v>
      </c>
      <c r="C7" s="22">
        <v>1</v>
      </c>
      <c r="D7" s="32">
        <v>8</v>
      </c>
      <c r="E7" s="22">
        <v>5</v>
      </c>
      <c r="F7" s="32">
        <v>0</v>
      </c>
      <c r="G7" s="23">
        <v>0</v>
      </c>
      <c r="H7" s="45">
        <f t="shared" si="2"/>
        <v>16</v>
      </c>
      <c r="I7" s="124">
        <f t="shared" si="1"/>
        <v>0.6909062487720221</v>
      </c>
    </row>
    <row r="8" spans="1:9" ht="16.5" customHeight="1">
      <c r="A8" s="29" t="s">
        <v>16</v>
      </c>
      <c r="B8" s="46">
        <v>0</v>
      </c>
      <c r="C8" s="47">
        <v>0</v>
      </c>
      <c r="D8" s="48">
        <v>0</v>
      </c>
      <c r="E8" s="47">
        <v>0</v>
      </c>
      <c r="F8" s="48">
        <v>0</v>
      </c>
      <c r="G8" s="49">
        <v>0</v>
      </c>
      <c r="H8" s="50">
        <f t="shared" si="2"/>
        <v>0</v>
      </c>
      <c r="I8" s="111">
        <f t="shared" si="1"/>
        <v>0</v>
      </c>
    </row>
    <row r="9" spans="1:9" s="69" customFormat="1" ht="16.5" customHeight="1">
      <c r="A9" s="75" t="s">
        <v>34</v>
      </c>
      <c r="B9" s="76">
        <f aca="true" t="shared" si="3" ref="B9:G9">SUM(B10:B13)</f>
        <v>10</v>
      </c>
      <c r="C9" s="77">
        <f t="shared" si="3"/>
        <v>3</v>
      </c>
      <c r="D9" s="78">
        <f t="shared" si="3"/>
        <v>23</v>
      </c>
      <c r="E9" s="77">
        <f t="shared" si="3"/>
        <v>16</v>
      </c>
      <c r="F9" s="78">
        <f t="shared" si="3"/>
        <v>8</v>
      </c>
      <c r="G9" s="79">
        <f t="shared" si="3"/>
        <v>14</v>
      </c>
      <c r="H9" s="80">
        <f t="shared" si="2"/>
        <v>74</v>
      </c>
      <c r="I9" s="110">
        <f t="shared" si="1"/>
        <v>3.1954414005706018</v>
      </c>
    </row>
    <row r="10" spans="1:9" s="104" customFormat="1" ht="16.5" customHeight="1">
      <c r="A10" s="108" t="s">
        <v>13</v>
      </c>
      <c r="B10" s="35">
        <v>10</v>
      </c>
      <c r="C10" s="22">
        <v>3</v>
      </c>
      <c r="D10" s="32">
        <v>19</v>
      </c>
      <c r="E10" s="22">
        <v>14</v>
      </c>
      <c r="F10" s="32">
        <v>8</v>
      </c>
      <c r="G10" s="23">
        <v>9</v>
      </c>
      <c r="H10" s="45">
        <f t="shared" si="2"/>
        <v>63</v>
      </c>
      <c r="I10" s="112">
        <f t="shared" si="1"/>
        <v>2.720443354539837</v>
      </c>
    </row>
    <row r="11" spans="1:9" s="104" customFormat="1" ht="16.5" customHeight="1">
      <c r="A11" s="108" t="s">
        <v>14</v>
      </c>
      <c r="B11" s="35">
        <v>0</v>
      </c>
      <c r="C11" s="22">
        <v>0</v>
      </c>
      <c r="D11" s="32">
        <v>4</v>
      </c>
      <c r="E11" s="22">
        <v>2</v>
      </c>
      <c r="F11" s="32">
        <v>0</v>
      </c>
      <c r="G11" s="23">
        <v>5</v>
      </c>
      <c r="H11" s="45">
        <f t="shared" si="2"/>
        <v>11</v>
      </c>
      <c r="I11" s="124">
        <f t="shared" si="1"/>
        <v>0.4749980460307652</v>
      </c>
    </row>
    <row r="12" spans="1:9" ht="16.5" customHeight="1">
      <c r="A12" s="108" t="s">
        <v>15</v>
      </c>
      <c r="B12" s="35">
        <v>0</v>
      </c>
      <c r="C12" s="22">
        <v>0</v>
      </c>
      <c r="D12" s="32">
        <v>0</v>
      </c>
      <c r="E12" s="22">
        <v>0</v>
      </c>
      <c r="F12" s="32">
        <v>0</v>
      </c>
      <c r="G12" s="23">
        <v>0</v>
      </c>
      <c r="H12" s="45">
        <f t="shared" si="2"/>
        <v>0</v>
      </c>
      <c r="I12" s="112">
        <f t="shared" si="1"/>
        <v>0</v>
      </c>
    </row>
    <row r="13" spans="1:9" ht="16.5" customHeight="1">
      <c r="A13" s="29" t="s">
        <v>16</v>
      </c>
      <c r="B13" s="36">
        <v>0</v>
      </c>
      <c r="C13" s="25">
        <v>0</v>
      </c>
      <c r="D13" s="33">
        <v>0</v>
      </c>
      <c r="E13" s="25">
        <v>0</v>
      </c>
      <c r="F13" s="33">
        <v>0</v>
      </c>
      <c r="G13" s="26">
        <v>0</v>
      </c>
      <c r="H13" s="51">
        <f t="shared" si="2"/>
        <v>0</v>
      </c>
      <c r="I13" s="113">
        <f t="shared" si="1"/>
        <v>0</v>
      </c>
    </row>
    <row r="14" spans="1:9" s="69" customFormat="1" ht="16.5" customHeight="1">
      <c r="A14" s="75" t="s">
        <v>42</v>
      </c>
      <c r="B14" s="76">
        <f aca="true" t="shared" si="4" ref="B14:G14">SUM(B15:B18)</f>
        <v>0</v>
      </c>
      <c r="C14" s="77">
        <f t="shared" si="4"/>
        <v>2</v>
      </c>
      <c r="D14" s="78">
        <f t="shared" si="4"/>
        <v>8</v>
      </c>
      <c r="E14" s="77">
        <f t="shared" si="4"/>
        <v>23</v>
      </c>
      <c r="F14" s="78">
        <f t="shared" si="4"/>
        <v>17</v>
      </c>
      <c r="G14" s="79">
        <f t="shared" si="4"/>
        <v>71</v>
      </c>
      <c r="H14" s="80">
        <f t="shared" si="2"/>
        <v>121</v>
      </c>
      <c r="I14" s="110">
        <f t="shared" si="1"/>
        <v>5.224978506338417</v>
      </c>
    </row>
    <row r="15" spans="1:9" s="104" customFormat="1" ht="16.5" customHeight="1">
      <c r="A15" s="108" t="s">
        <v>13</v>
      </c>
      <c r="B15" s="35">
        <v>0</v>
      </c>
      <c r="C15" s="22">
        <v>2</v>
      </c>
      <c r="D15" s="32">
        <v>4</v>
      </c>
      <c r="E15" s="22">
        <v>12</v>
      </c>
      <c r="F15" s="32">
        <v>15</v>
      </c>
      <c r="G15" s="23">
        <v>69</v>
      </c>
      <c r="H15" s="45">
        <f t="shared" si="2"/>
        <v>102</v>
      </c>
      <c r="I15" s="112">
        <f t="shared" si="1"/>
        <v>4.404527335921641</v>
      </c>
    </row>
    <row r="16" spans="1:9" s="104" customFormat="1" ht="16.5" customHeight="1">
      <c r="A16" s="108" t="s">
        <v>14</v>
      </c>
      <c r="B16" s="35">
        <v>0</v>
      </c>
      <c r="C16" s="22">
        <v>0</v>
      </c>
      <c r="D16" s="32">
        <v>4</v>
      </c>
      <c r="E16" s="22">
        <v>11</v>
      </c>
      <c r="F16" s="32">
        <v>2</v>
      </c>
      <c r="G16" s="23">
        <v>2</v>
      </c>
      <c r="H16" s="45">
        <f t="shared" si="2"/>
        <v>19</v>
      </c>
      <c r="I16" s="124">
        <f t="shared" si="1"/>
        <v>0.8204511704167762</v>
      </c>
    </row>
    <row r="17" spans="1:9" ht="16.5" customHeight="1">
      <c r="A17" s="108" t="s">
        <v>15</v>
      </c>
      <c r="B17" s="35">
        <v>0</v>
      </c>
      <c r="C17" s="22">
        <v>0</v>
      </c>
      <c r="D17" s="32">
        <v>0</v>
      </c>
      <c r="E17" s="22">
        <v>0</v>
      </c>
      <c r="F17" s="32">
        <v>0</v>
      </c>
      <c r="G17" s="23">
        <v>0</v>
      </c>
      <c r="H17" s="45">
        <f t="shared" si="2"/>
        <v>0</v>
      </c>
      <c r="I17" s="112">
        <f t="shared" si="1"/>
        <v>0</v>
      </c>
    </row>
    <row r="18" spans="1:9" ht="16.5" customHeight="1">
      <c r="A18" s="29" t="s">
        <v>16</v>
      </c>
      <c r="B18" s="52">
        <v>0</v>
      </c>
      <c r="C18" s="53">
        <v>0</v>
      </c>
      <c r="D18" s="54">
        <v>0</v>
      </c>
      <c r="E18" s="53">
        <v>0</v>
      </c>
      <c r="F18" s="54">
        <v>0</v>
      </c>
      <c r="G18" s="55">
        <v>0</v>
      </c>
      <c r="H18" s="56">
        <f t="shared" si="2"/>
        <v>0</v>
      </c>
      <c r="I18" s="114">
        <f t="shared" si="1"/>
        <v>0</v>
      </c>
    </row>
    <row r="19" spans="1:9" s="69" customFormat="1" ht="16.5" customHeight="1">
      <c r="A19" s="75" t="s">
        <v>56</v>
      </c>
      <c r="B19" s="76">
        <f aca="true" t="shared" si="5" ref="B19:G19">SUM(B20:B23)</f>
        <v>0</v>
      </c>
      <c r="C19" s="77">
        <f t="shared" si="5"/>
        <v>0</v>
      </c>
      <c r="D19" s="78">
        <f t="shared" si="5"/>
        <v>2</v>
      </c>
      <c r="E19" s="77">
        <f t="shared" si="5"/>
        <v>3</v>
      </c>
      <c r="F19" s="78">
        <f t="shared" si="5"/>
        <v>0</v>
      </c>
      <c r="G19" s="79">
        <f t="shared" si="5"/>
        <v>3</v>
      </c>
      <c r="H19" s="80">
        <f t="shared" si="2"/>
        <v>8</v>
      </c>
      <c r="I19" s="117">
        <f t="shared" si="1"/>
        <v>0.34545312438601106</v>
      </c>
    </row>
    <row r="20" spans="1:9" s="104" customFormat="1" ht="16.5" customHeight="1">
      <c r="A20" s="108" t="s">
        <v>13</v>
      </c>
      <c r="B20" s="35">
        <v>0</v>
      </c>
      <c r="C20" s="22">
        <v>0</v>
      </c>
      <c r="D20" s="32">
        <v>1</v>
      </c>
      <c r="E20" s="22">
        <v>1</v>
      </c>
      <c r="F20" s="32">
        <v>0</v>
      </c>
      <c r="G20" s="23">
        <v>2</v>
      </c>
      <c r="H20" s="45">
        <f t="shared" si="2"/>
        <v>4</v>
      </c>
      <c r="I20" s="124">
        <f t="shared" si="1"/>
        <v>0.17272656219300553</v>
      </c>
    </row>
    <row r="21" spans="1:9" s="104" customFormat="1" ht="16.5" customHeight="1">
      <c r="A21" s="108" t="s">
        <v>14</v>
      </c>
      <c r="B21" s="35">
        <v>0</v>
      </c>
      <c r="C21" s="22">
        <v>0</v>
      </c>
      <c r="D21" s="32">
        <v>1</v>
      </c>
      <c r="E21" s="22">
        <v>2</v>
      </c>
      <c r="F21" s="32">
        <v>0</v>
      </c>
      <c r="G21" s="23">
        <v>1</v>
      </c>
      <c r="H21" s="45">
        <f t="shared" si="2"/>
        <v>4</v>
      </c>
      <c r="I21" s="124">
        <f t="shared" si="1"/>
        <v>0.17272656219300553</v>
      </c>
    </row>
    <row r="22" spans="1:9" s="104" customFormat="1" ht="16.5" customHeight="1">
      <c r="A22" s="108" t="s">
        <v>15</v>
      </c>
      <c r="B22" s="35">
        <v>0</v>
      </c>
      <c r="C22" s="22">
        <v>0</v>
      </c>
      <c r="D22" s="32">
        <v>0</v>
      </c>
      <c r="E22" s="22">
        <v>0</v>
      </c>
      <c r="F22" s="32">
        <v>0</v>
      </c>
      <c r="G22" s="23">
        <v>0</v>
      </c>
      <c r="H22" s="45">
        <f t="shared" si="2"/>
        <v>0</v>
      </c>
      <c r="I22" s="112">
        <f t="shared" si="1"/>
        <v>0</v>
      </c>
    </row>
    <row r="23" spans="1:9" s="104" customFormat="1" ht="16.5" customHeight="1">
      <c r="A23" s="24" t="s">
        <v>16</v>
      </c>
      <c r="B23" s="36">
        <v>0</v>
      </c>
      <c r="C23" s="25">
        <v>0</v>
      </c>
      <c r="D23" s="33">
        <v>0</v>
      </c>
      <c r="E23" s="25">
        <v>0</v>
      </c>
      <c r="F23" s="33">
        <v>0</v>
      </c>
      <c r="G23" s="26">
        <v>0</v>
      </c>
      <c r="H23" s="51">
        <f t="shared" si="2"/>
        <v>0</v>
      </c>
      <c r="I23" s="113">
        <f t="shared" si="1"/>
        <v>0</v>
      </c>
    </row>
    <row r="24" spans="1:9" s="104" customFormat="1" ht="16.5" customHeight="1">
      <c r="A24" s="147" t="s">
        <v>57</v>
      </c>
      <c r="B24" s="148">
        <f aca="true" t="shared" si="6" ref="B24:G24">SUM(B25:B28)</f>
        <v>0</v>
      </c>
      <c r="C24" s="149">
        <f t="shared" si="6"/>
        <v>0</v>
      </c>
      <c r="D24" s="150">
        <f t="shared" si="6"/>
        <v>0</v>
      </c>
      <c r="E24" s="149">
        <f t="shared" si="6"/>
        <v>0</v>
      </c>
      <c r="F24" s="150">
        <f t="shared" si="6"/>
        <v>0</v>
      </c>
      <c r="G24" s="151">
        <f t="shared" si="6"/>
        <v>0</v>
      </c>
      <c r="H24" s="152">
        <f t="shared" si="2"/>
        <v>0</v>
      </c>
      <c r="I24" s="153">
        <f t="shared" si="1"/>
        <v>0</v>
      </c>
    </row>
    <row r="25" spans="1:9" s="104" customFormat="1" ht="16.5" customHeight="1">
      <c r="A25" s="108" t="s">
        <v>13</v>
      </c>
      <c r="B25" s="35">
        <v>0</v>
      </c>
      <c r="C25" s="22">
        <v>0</v>
      </c>
      <c r="D25" s="32">
        <v>0</v>
      </c>
      <c r="E25" s="22">
        <v>0</v>
      </c>
      <c r="F25" s="32">
        <v>0</v>
      </c>
      <c r="G25" s="23">
        <v>0</v>
      </c>
      <c r="H25" s="45">
        <f t="shared" si="2"/>
        <v>0</v>
      </c>
      <c r="I25" s="112">
        <f t="shared" si="1"/>
        <v>0</v>
      </c>
    </row>
    <row r="26" spans="1:9" ht="16.5" customHeight="1">
      <c r="A26" s="108" t="s">
        <v>14</v>
      </c>
      <c r="B26" s="35">
        <v>0</v>
      </c>
      <c r="C26" s="22">
        <v>0</v>
      </c>
      <c r="D26" s="32">
        <v>0</v>
      </c>
      <c r="E26" s="22">
        <v>0</v>
      </c>
      <c r="F26" s="32">
        <v>0</v>
      </c>
      <c r="G26" s="23">
        <v>0</v>
      </c>
      <c r="H26" s="45">
        <f t="shared" si="2"/>
        <v>0</v>
      </c>
      <c r="I26" s="112">
        <f t="shared" si="1"/>
        <v>0</v>
      </c>
    </row>
    <row r="27" spans="1:9" ht="16.5" customHeight="1">
      <c r="A27" s="108" t="s">
        <v>15</v>
      </c>
      <c r="B27" s="35">
        <v>0</v>
      </c>
      <c r="C27" s="22">
        <v>0</v>
      </c>
      <c r="D27" s="32">
        <v>0</v>
      </c>
      <c r="E27" s="22">
        <v>0</v>
      </c>
      <c r="F27" s="32">
        <v>0</v>
      </c>
      <c r="G27" s="23">
        <v>0</v>
      </c>
      <c r="H27" s="45">
        <f t="shared" si="2"/>
        <v>0</v>
      </c>
      <c r="I27" s="112">
        <f t="shared" si="1"/>
        <v>0</v>
      </c>
    </row>
    <row r="28" spans="1:9" ht="16.5" customHeight="1">
      <c r="A28" s="29" t="s">
        <v>16</v>
      </c>
      <c r="B28" s="57">
        <v>0</v>
      </c>
      <c r="C28" s="58">
        <v>0</v>
      </c>
      <c r="D28" s="59">
        <v>0</v>
      </c>
      <c r="E28" s="58">
        <v>0</v>
      </c>
      <c r="F28" s="59">
        <v>0</v>
      </c>
      <c r="G28" s="60">
        <v>0</v>
      </c>
      <c r="H28" s="61">
        <f t="shared" si="2"/>
        <v>0</v>
      </c>
      <c r="I28" s="115">
        <f t="shared" si="1"/>
        <v>0</v>
      </c>
    </row>
    <row r="29" spans="1:9" s="69" customFormat="1" ht="16.5" customHeight="1">
      <c r="A29" s="75" t="s">
        <v>36</v>
      </c>
      <c r="B29" s="76">
        <f aca="true" t="shared" si="7" ref="B29:G29">SUM(B30:B33)</f>
        <v>13</v>
      </c>
      <c r="C29" s="77">
        <f t="shared" si="7"/>
        <v>59</v>
      </c>
      <c r="D29" s="78">
        <f t="shared" si="7"/>
        <v>84</v>
      </c>
      <c r="E29" s="77">
        <f t="shared" si="7"/>
        <v>40</v>
      </c>
      <c r="F29" s="78">
        <f t="shared" si="7"/>
        <v>17</v>
      </c>
      <c r="G29" s="79">
        <f t="shared" si="7"/>
        <v>18</v>
      </c>
      <c r="H29" s="80">
        <f t="shared" si="2"/>
        <v>231</v>
      </c>
      <c r="I29" s="110">
        <f t="shared" si="1"/>
        <v>9.974958966646069</v>
      </c>
    </row>
    <row r="30" spans="1:9" s="104" customFormat="1" ht="16.5" customHeight="1">
      <c r="A30" s="108" t="s">
        <v>13</v>
      </c>
      <c r="B30" s="35">
        <v>0</v>
      </c>
      <c r="C30" s="22">
        <v>1</v>
      </c>
      <c r="D30" s="32">
        <v>0</v>
      </c>
      <c r="E30" s="22">
        <v>0</v>
      </c>
      <c r="F30" s="32">
        <v>0</v>
      </c>
      <c r="G30" s="23">
        <v>0</v>
      </c>
      <c r="H30" s="45">
        <f t="shared" si="2"/>
        <v>1</v>
      </c>
      <c r="I30" s="124">
        <f t="shared" si="1"/>
        <v>0.04318164054825138</v>
      </c>
    </row>
    <row r="31" spans="1:9" s="104" customFormat="1" ht="16.5" customHeight="1">
      <c r="A31" s="108" t="s">
        <v>14</v>
      </c>
      <c r="B31" s="35">
        <v>3</v>
      </c>
      <c r="C31" s="22">
        <v>8</v>
      </c>
      <c r="D31" s="32">
        <v>23</v>
      </c>
      <c r="E31" s="22">
        <v>20</v>
      </c>
      <c r="F31" s="32">
        <v>14</v>
      </c>
      <c r="G31" s="23">
        <v>17</v>
      </c>
      <c r="H31" s="45">
        <f t="shared" si="2"/>
        <v>85</v>
      </c>
      <c r="I31" s="112">
        <f t="shared" si="1"/>
        <v>3.6704394466013675</v>
      </c>
    </row>
    <row r="32" spans="1:9" s="104" customFormat="1" ht="16.5" customHeight="1">
      <c r="A32" s="108" t="s">
        <v>15</v>
      </c>
      <c r="B32" s="35">
        <v>10</v>
      </c>
      <c r="C32" s="22">
        <v>50</v>
      </c>
      <c r="D32" s="32">
        <v>61</v>
      </c>
      <c r="E32" s="22">
        <v>20</v>
      </c>
      <c r="F32" s="32">
        <v>3</v>
      </c>
      <c r="G32" s="23">
        <v>1</v>
      </c>
      <c r="H32" s="45">
        <f t="shared" si="2"/>
        <v>145</v>
      </c>
      <c r="I32" s="112">
        <f t="shared" si="1"/>
        <v>6.26133787949645</v>
      </c>
    </row>
    <row r="33" spans="1:9" ht="16.5" customHeight="1">
      <c r="A33" s="29" t="s">
        <v>16</v>
      </c>
      <c r="B33" s="35">
        <v>0</v>
      </c>
      <c r="C33" s="22">
        <v>0</v>
      </c>
      <c r="D33" s="32">
        <v>0</v>
      </c>
      <c r="E33" s="22">
        <v>0</v>
      </c>
      <c r="F33" s="32">
        <v>0</v>
      </c>
      <c r="G33" s="23">
        <v>0</v>
      </c>
      <c r="H33" s="45">
        <f t="shared" si="2"/>
        <v>0</v>
      </c>
      <c r="I33" s="112">
        <f t="shared" si="1"/>
        <v>0</v>
      </c>
    </row>
    <row r="34" spans="1:9" s="69" customFormat="1" ht="16.5" customHeight="1">
      <c r="A34" s="81" t="s">
        <v>20</v>
      </c>
      <c r="B34" s="82">
        <v>0</v>
      </c>
      <c r="C34" s="83">
        <v>0</v>
      </c>
      <c r="D34" s="84">
        <v>0</v>
      </c>
      <c r="E34" s="83">
        <v>5</v>
      </c>
      <c r="F34" s="84">
        <v>2</v>
      </c>
      <c r="G34" s="85">
        <v>1</v>
      </c>
      <c r="H34" s="80">
        <f t="shared" si="2"/>
        <v>8</v>
      </c>
      <c r="I34" s="116">
        <f t="shared" si="1"/>
        <v>0.34545312438601106</v>
      </c>
    </row>
    <row r="35" spans="1:9" s="69" customFormat="1" ht="16.5" customHeight="1">
      <c r="A35" s="75" t="s">
        <v>37</v>
      </c>
      <c r="B35" s="76">
        <f aca="true" t="shared" si="8" ref="B35:G35">SUM(B36+B42+B43)</f>
        <v>34</v>
      </c>
      <c r="C35" s="77">
        <f t="shared" si="8"/>
        <v>56</v>
      </c>
      <c r="D35" s="78">
        <f t="shared" si="8"/>
        <v>126</v>
      </c>
      <c r="E35" s="77">
        <f t="shared" si="8"/>
        <v>82</v>
      </c>
      <c r="F35" s="78">
        <f t="shared" si="8"/>
        <v>33</v>
      </c>
      <c r="G35" s="79">
        <f t="shared" si="8"/>
        <v>49</v>
      </c>
      <c r="H35" s="80">
        <f t="shared" si="2"/>
        <v>380</v>
      </c>
      <c r="I35" s="110">
        <f t="shared" si="1"/>
        <v>16.409023408335525</v>
      </c>
    </row>
    <row r="36" spans="1:9" s="104" customFormat="1" ht="16.5" customHeight="1">
      <c r="A36" s="108" t="s">
        <v>13</v>
      </c>
      <c r="B36" s="35">
        <f aca="true" t="shared" si="9" ref="B36:G36">SUM(B37:B41)</f>
        <v>34</v>
      </c>
      <c r="C36" s="22">
        <f t="shared" si="9"/>
        <v>56</v>
      </c>
      <c r="D36" s="32">
        <f t="shared" si="9"/>
        <v>126</v>
      </c>
      <c r="E36" s="22">
        <f t="shared" si="9"/>
        <v>82</v>
      </c>
      <c r="F36" s="32">
        <f t="shared" si="9"/>
        <v>33</v>
      </c>
      <c r="G36" s="23">
        <f t="shared" si="9"/>
        <v>49</v>
      </c>
      <c r="H36" s="45">
        <f t="shared" si="2"/>
        <v>380</v>
      </c>
      <c r="I36" s="112">
        <f aca="true" t="shared" si="10" ref="I36:I67">H36/B$83*100000</f>
        <v>16.409023408335525</v>
      </c>
    </row>
    <row r="37" spans="1:11" s="104" customFormat="1" ht="16.5" customHeight="1">
      <c r="A37" s="108" t="s">
        <v>22</v>
      </c>
      <c r="B37" s="35">
        <v>23</v>
      </c>
      <c r="C37" s="22">
        <v>31</v>
      </c>
      <c r="D37" s="32">
        <v>76</v>
      </c>
      <c r="E37" s="22">
        <v>40</v>
      </c>
      <c r="F37" s="32">
        <v>13</v>
      </c>
      <c r="G37" s="23">
        <v>24</v>
      </c>
      <c r="H37" s="45">
        <f t="shared" si="2"/>
        <v>207</v>
      </c>
      <c r="I37" s="112">
        <f t="shared" si="10"/>
        <v>8.938599593488036</v>
      </c>
      <c r="K37" s="105"/>
    </row>
    <row r="38" spans="1:9" s="104" customFormat="1" ht="16.5" customHeight="1">
      <c r="A38" s="108" t="s">
        <v>23</v>
      </c>
      <c r="B38" s="35">
        <v>1</v>
      </c>
      <c r="C38" s="22">
        <v>11</v>
      </c>
      <c r="D38" s="32">
        <v>22</v>
      </c>
      <c r="E38" s="22">
        <v>3</v>
      </c>
      <c r="F38" s="32">
        <v>0</v>
      </c>
      <c r="G38" s="23">
        <v>0</v>
      </c>
      <c r="H38" s="45">
        <f t="shared" si="2"/>
        <v>37</v>
      </c>
      <c r="I38" s="112">
        <f t="shared" si="10"/>
        <v>1.5977207002853009</v>
      </c>
    </row>
    <row r="39" spans="1:9" s="104" customFormat="1" ht="16.5" customHeight="1">
      <c r="A39" s="108" t="s">
        <v>24</v>
      </c>
      <c r="B39" s="35">
        <v>2</v>
      </c>
      <c r="C39" s="22">
        <v>1</v>
      </c>
      <c r="D39" s="32">
        <v>4</v>
      </c>
      <c r="E39" s="22">
        <v>5</v>
      </c>
      <c r="F39" s="32">
        <v>2</v>
      </c>
      <c r="G39" s="23">
        <v>0</v>
      </c>
      <c r="H39" s="45">
        <f t="shared" si="2"/>
        <v>14</v>
      </c>
      <c r="I39" s="124">
        <f t="shared" si="10"/>
        <v>0.6045429676755194</v>
      </c>
    </row>
    <row r="40" spans="1:9" s="104" customFormat="1" ht="16.5" customHeight="1">
      <c r="A40" s="108" t="s">
        <v>25</v>
      </c>
      <c r="B40" s="35">
        <v>6</v>
      </c>
      <c r="C40" s="22">
        <v>4</v>
      </c>
      <c r="D40" s="32">
        <v>16</v>
      </c>
      <c r="E40" s="22">
        <v>27</v>
      </c>
      <c r="F40" s="32">
        <v>10</v>
      </c>
      <c r="G40" s="23">
        <v>19</v>
      </c>
      <c r="H40" s="45">
        <f t="shared" si="2"/>
        <v>82</v>
      </c>
      <c r="I40" s="112">
        <f t="shared" si="10"/>
        <v>3.540894524956613</v>
      </c>
    </row>
    <row r="41" spans="1:9" s="104" customFormat="1" ht="16.5" customHeight="1">
      <c r="A41" s="108" t="s">
        <v>29</v>
      </c>
      <c r="B41" s="35">
        <v>2</v>
      </c>
      <c r="C41" s="22">
        <v>9</v>
      </c>
      <c r="D41" s="32">
        <v>8</v>
      </c>
      <c r="E41" s="22">
        <v>7</v>
      </c>
      <c r="F41" s="32">
        <v>8</v>
      </c>
      <c r="G41" s="23">
        <v>6</v>
      </c>
      <c r="H41" s="45">
        <f t="shared" si="2"/>
        <v>40</v>
      </c>
      <c r="I41" s="112">
        <f t="shared" si="10"/>
        <v>1.727265621930055</v>
      </c>
    </row>
    <row r="42" spans="1:9" ht="16.5" customHeight="1">
      <c r="A42" s="108" t="s">
        <v>14</v>
      </c>
      <c r="B42" s="35">
        <v>0</v>
      </c>
      <c r="C42" s="22">
        <v>0</v>
      </c>
      <c r="D42" s="32">
        <v>0</v>
      </c>
      <c r="E42" s="22">
        <v>0</v>
      </c>
      <c r="F42" s="32">
        <v>0</v>
      </c>
      <c r="G42" s="23">
        <v>0</v>
      </c>
      <c r="H42" s="45">
        <f t="shared" si="2"/>
        <v>0</v>
      </c>
      <c r="I42" s="112">
        <f t="shared" si="10"/>
        <v>0</v>
      </c>
    </row>
    <row r="43" spans="1:9" ht="16.5" customHeight="1">
      <c r="A43" s="29" t="s">
        <v>16</v>
      </c>
      <c r="B43" s="52">
        <v>0</v>
      </c>
      <c r="C43" s="53">
        <v>0</v>
      </c>
      <c r="D43" s="54">
        <v>0</v>
      </c>
      <c r="E43" s="53">
        <v>0</v>
      </c>
      <c r="F43" s="54">
        <v>0</v>
      </c>
      <c r="G43" s="55">
        <v>0</v>
      </c>
      <c r="H43" s="56">
        <f t="shared" si="2"/>
        <v>0</v>
      </c>
      <c r="I43" s="114">
        <f t="shared" si="10"/>
        <v>0</v>
      </c>
    </row>
    <row r="44" spans="1:9" s="69" customFormat="1" ht="16.5" customHeight="1">
      <c r="A44" s="106" t="s">
        <v>54</v>
      </c>
      <c r="B44" s="82">
        <v>0</v>
      </c>
      <c r="C44" s="83">
        <v>0</v>
      </c>
      <c r="D44" s="84">
        <v>1</v>
      </c>
      <c r="E44" s="83">
        <v>1</v>
      </c>
      <c r="F44" s="84">
        <v>0</v>
      </c>
      <c r="G44" s="85">
        <v>0</v>
      </c>
      <c r="H44" s="86">
        <f t="shared" si="2"/>
        <v>2</v>
      </c>
      <c r="I44" s="116">
        <f t="shared" si="10"/>
        <v>0.08636328109650276</v>
      </c>
    </row>
    <row r="45" spans="1:9" s="69" customFormat="1" ht="16.5" customHeight="1">
      <c r="A45" s="106" t="s">
        <v>55</v>
      </c>
      <c r="B45" s="82">
        <v>1</v>
      </c>
      <c r="C45" s="83">
        <v>0</v>
      </c>
      <c r="D45" s="84">
        <v>3</v>
      </c>
      <c r="E45" s="83">
        <v>5</v>
      </c>
      <c r="F45" s="84">
        <v>0</v>
      </c>
      <c r="G45" s="85">
        <v>0</v>
      </c>
      <c r="H45" s="86">
        <f t="shared" si="2"/>
        <v>9</v>
      </c>
      <c r="I45" s="116">
        <f t="shared" si="10"/>
        <v>0.3886347649342624</v>
      </c>
    </row>
    <row r="46" spans="1:9" s="69" customFormat="1" ht="16.5" customHeight="1">
      <c r="A46" s="75" t="s">
        <v>30</v>
      </c>
      <c r="B46" s="76">
        <f aca="true" t="shared" si="11" ref="B46:G46">SUM(B47:B50)</f>
        <v>2</v>
      </c>
      <c r="C46" s="77">
        <f t="shared" si="11"/>
        <v>0</v>
      </c>
      <c r="D46" s="78">
        <f t="shared" si="11"/>
        <v>13</v>
      </c>
      <c r="E46" s="77">
        <f t="shared" si="11"/>
        <v>1</v>
      </c>
      <c r="F46" s="78">
        <f t="shared" si="11"/>
        <v>1</v>
      </c>
      <c r="G46" s="79">
        <f t="shared" si="11"/>
        <v>0</v>
      </c>
      <c r="H46" s="80">
        <f t="shared" si="2"/>
        <v>17</v>
      </c>
      <c r="I46" s="117">
        <f t="shared" si="10"/>
        <v>0.7340878893202735</v>
      </c>
    </row>
    <row r="47" spans="1:9" s="104" customFormat="1" ht="16.5" customHeight="1">
      <c r="A47" s="108" t="s">
        <v>13</v>
      </c>
      <c r="B47" s="57">
        <v>1</v>
      </c>
      <c r="C47" s="58">
        <v>0</v>
      </c>
      <c r="D47" s="59">
        <v>12</v>
      </c>
      <c r="E47" s="58">
        <v>1</v>
      </c>
      <c r="F47" s="59">
        <v>0</v>
      </c>
      <c r="G47" s="60">
        <v>0</v>
      </c>
      <c r="H47" s="61">
        <f t="shared" si="2"/>
        <v>14</v>
      </c>
      <c r="I47" s="133">
        <f t="shared" si="10"/>
        <v>0.6045429676755194</v>
      </c>
    </row>
    <row r="48" spans="1:9" s="104" customFormat="1" ht="16.5" customHeight="1">
      <c r="A48" s="108" t="s">
        <v>14</v>
      </c>
      <c r="B48" s="154">
        <v>1</v>
      </c>
      <c r="C48" s="137">
        <v>0</v>
      </c>
      <c r="D48" s="137">
        <v>1</v>
      </c>
      <c r="E48" s="137">
        <v>0</v>
      </c>
      <c r="F48" s="137">
        <v>1</v>
      </c>
      <c r="G48" s="137">
        <v>0</v>
      </c>
      <c r="H48" s="195">
        <f t="shared" si="2"/>
        <v>3</v>
      </c>
      <c r="I48" s="191">
        <f t="shared" si="10"/>
        <v>0.12954492164475415</v>
      </c>
    </row>
    <row r="49" spans="1:9" ht="16.5" customHeight="1">
      <c r="A49" s="66" t="s">
        <v>15</v>
      </c>
      <c r="B49" s="62">
        <v>0</v>
      </c>
      <c r="C49" s="63">
        <v>0</v>
      </c>
      <c r="D49" s="64">
        <v>0</v>
      </c>
      <c r="E49" s="63">
        <v>0</v>
      </c>
      <c r="F49" s="64">
        <v>0</v>
      </c>
      <c r="G49" s="65">
        <v>0</v>
      </c>
      <c r="H49" s="45">
        <f t="shared" si="2"/>
        <v>0</v>
      </c>
      <c r="I49" s="112">
        <f t="shared" si="10"/>
        <v>0</v>
      </c>
    </row>
    <row r="50" spans="1:9" s="104" customFormat="1" ht="16.5" customHeight="1">
      <c r="A50" s="37" t="s">
        <v>16</v>
      </c>
      <c r="B50" s="128">
        <v>0</v>
      </c>
      <c r="C50" s="53">
        <v>0</v>
      </c>
      <c r="D50" s="53">
        <v>0</v>
      </c>
      <c r="E50" s="53">
        <v>0</v>
      </c>
      <c r="F50" s="53">
        <v>0</v>
      </c>
      <c r="G50" s="55">
        <v>0</v>
      </c>
      <c r="H50" s="56">
        <f t="shared" si="2"/>
        <v>0</v>
      </c>
      <c r="I50" s="114">
        <f t="shared" si="10"/>
        <v>0</v>
      </c>
    </row>
    <row r="51" spans="1:9" s="69" customFormat="1" ht="16.5" customHeight="1">
      <c r="A51" s="81" t="s">
        <v>21</v>
      </c>
      <c r="B51" s="87">
        <v>1</v>
      </c>
      <c r="C51" s="88">
        <v>0</v>
      </c>
      <c r="D51" s="89">
        <v>3</v>
      </c>
      <c r="E51" s="88">
        <v>1</v>
      </c>
      <c r="F51" s="89">
        <v>1</v>
      </c>
      <c r="G51" s="90">
        <v>0</v>
      </c>
      <c r="H51" s="86">
        <f t="shared" si="2"/>
        <v>6</v>
      </c>
      <c r="I51" s="116">
        <f t="shared" si="10"/>
        <v>0.2590898432895083</v>
      </c>
    </row>
    <row r="52" spans="1:9" ht="16.5" customHeight="1">
      <c r="A52" s="81" t="s">
        <v>26</v>
      </c>
      <c r="B52" s="34">
        <v>0</v>
      </c>
      <c r="C52" s="27">
        <v>0</v>
      </c>
      <c r="D52" s="31">
        <v>0</v>
      </c>
      <c r="E52" s="27">
        <v>0</v>
      </c>
      <c r="F52" s="31">
        <v>0</v>
      </c>
      <c r="G52" s="28">
        <v>0</v>
      </c>
      <c r="H52" s="146">
        <f t="shared" si="2"/>
        <v>0</v>
      </c>
      <c r="I52" s="119">
        <f t="shared" si="10"/>
        <v>0</v>
      </c>
    </row>
    <row r="53" spans="1:9" s="69" customFormat="1" ht="16.5" customHeight="1">
      <c r="A53" s="75" t="s">
        <v>41</v>
      </c>
      <c r="B53" s="76">
        <f aca="true" t="shared" si="12" ref="B53:G53">B54+B59</f>
        <v>1</v>
      </c>
      <c r="C53" s="77">
        <f t="shared" si="12"/>
        <v>9</v>
      </c>
      <c r="D53" s="78">
        <f t="shared" si="12"/>
        <v>65</v>
      </c>
      <c r="E53" s="77">
        <f t="shared" si="12"/>
        <v>48</v>
      </c>
      <c r="F53" s="78">
        <f t="shared" si="12"/>
        <v>4</v>
      </c>
      <c r="G53" s="79">
        <f t="shared" si="12"/>
        <v>6</v>
      </c>
      <c r="H53" s="80">
        <f t="shared" si="2"/>
        <v>133</v>
      </c>
      <c r="I53" s="110">
        <f t="shared" si="10"/>
        <v>5.743158192917433</v>
      </c>
    </row>
    <row r="54" spans="1:9" s="104" customFormat="1" ht="16.5" customHeight="1">
      <c r="A54" s="134" t="s">
        <v>59</v>
      </c>
      <c r="B54" s="129">
        <f aca="true" t="shared" si="13" ref="B54:G54">SUM(B55:B58)</f>
        <v>0</v>
      </c>
      <c r="C54" s="130">
        <f t="shared" si="13"/>
        <v>8</v>
      </c>
      <c r="D54" s="131">
        <f t="shared" si="13"/>
        <v>61</v>
      </c>
      <c r="E54" s="130">
        <f t="shared" si="13"/>
        <v>46</v>
      </c>
      <c r="F54" s="131">
        <f t="shared" si="13"/>
        <v>4</v>
      </c>
      <c r="G54" s="132">
        <f t="shared" si="13"/>
        <v>5</v>
      </c>
      <c r="H54" s="125">
        <f t="shared" si="2"/>
        <v>124</v>
      </c>
      <c r="I54" s="126">
        <f t="shared" si="10"/>
        <v>5.354523427983171</v>
      </c>
    </row>
    <row r="55" spans="1:9" s="104" customFormat="1" ht="16.5" customHeight="1">
      <c r="A55" s="66" t="s">
        <v>17</v>
      </c>
      <c r="B55" s="62">
        <v>0</v>
      </c>
      <c r="C55" s="63">
        <v>7</v>
      </c>
      <c r="D55" s="64">
        <v>53</v>
      </c>
      <c r="E55" s="63">
        <v>39</v>
      </c>
      <c r="F55" s="64">
        <v>2</v>
      </c>
      <c r="G55" s="65">
        <v>4</v>
      </c>
      <c r="H55" s="45">
        <f t="shared" si="2"/>
        <v>105</v>
      </c>
      <c r="I55" s="112">
        <f t="shared" si="10"/>
        <v>4.534072257566395</v>
      </c>
    </row>
    <row r="56" spans="1:9" s="104" customFormat="1" ht="16.5" customHeight="1">
      <c r="A56" s="66" t="s">
        <v>18</v>
      </c>
      <c r="B56" s="35">
        <v>0</v>
      </c>
      <c r="C56" s="22">
        <v>1</v>
      </c>
      <c r="D56" s="32">
        <v>8</v>
      </c>
      <c r="E56" s="22">
        <v>7</v>
      </c>
      <c r="F56" s="32">
        <v>2</v>
      </c>
      <c r="G56" s="23">
        <v>1</v>
      </c>
      <c r="H56" s="45">
        <f t="shared" si="2"/>
        <v>19</v>
      </c>
      <c r="I56" s="124">
        <f t="shared" si="10"/>
        <v>0.8204511704167762</v>
      </c>
    </row>
    <row r="57" spans="1:9" s="104" customFormat="1" ht="16.5" customHeight="1">
      <c r="A57" s="66" t="s">
        <v>19</v>
      </c>
      <c r="B57" s="62">
        <v>0</v>
      </c>
      <c r="C57" s="63">
        <v>0</v>
      </c>
      <c r="D57" s="64">
        <v>0</v>
      </c>
      <c r="E57" s="63">
        <v>0</v>
      </c>
      <c r="F57" s="64">
        <v>0</v>
      </c>
      <c r="G57" s="65">
        <v>0</v>
      </c>
      <c r="H57" s="45">
        <f t="shared" si="2"/>
        <v>0</v>
      </c>
      <c r="I57" s="112">
        <f t="shared" si="10"/>
        <v>0</v>
      </c>
    </row>
    <row r="58" spans="1:9" s="104" customFormat="1" ht="16.5" customHeight="1">
      <c r="A58" s="66" t="s">
        <v>27</v>
      </c>
      <c r="B58" s="35">
        <v>0</v>
      </c>
      <c r="C58" s="22">
        <v>0</v>
      </c>
      <c r="D58" s="32">
        <v>0</v>
      </c>
      <c r="E58" s="22">
        <v>0</v>
      </c>
      <c r="F58" s="32">
        <v>0</v>
      </c>
      <c r="G58" s="23">
        <v>0</v>
      </c>
      <c r="H58" s="45">
        <f t="shared" si="2"/>
        <v>0</v>
      </c>
      <c r="I58" s="112">
        <f t="shared" si="10"/>
        <v>0</v>
      </c>
    </row>
    <row r="59" spans="1:9" s="104" customFormat="1" ht="16.5" customHeight="1">
      <c r="A59" s="134" t="s">
        <v>58</v>
      </c>
      <c r="B59" s="129">
        <f aca="true" t="shared" si="14" ref="B59:G59">SUM(B60:B63)</f>
        <v>1</v>
      </c>
      <c r="C59" s="130">
        <f t="shared" si="14"/>
        <v>1</v>
      </c>
      <c r="D59" s="131">
        <f t="shared" si="14"/>
        <v>4</v>
      </c>
      <c r="E59" s="130">
        <f t="shared" si="14"/>
        <v>2</v>
      </c>
      <c r="F59" s="131">
        <f t="shared" si="14"/>
        <v>0</v>
      </c>
      <c r="G59" s="132">
        <f t="shared" si="14"/>
        <v>1</v>
      </c>
      <c r="H59" s="125">
        <f t="shared" si="2"/>
        <v>9</v>
      </c>
      <c r="I59" s="127">
        <f t="shared" si="10"/>
        <v>0.3886347649342624</v>
      </c>
    </row>
    <row r="60" spans="1:9" s="104" customFormat="1" ht="16.5" customHeight="1">
      <c r="A60" s="66" t="s">
        <v>17</v>
      </c>
      <c r="B60" s="62">
        <v>1</v>
      </c>
      <c r="C60" s="63">
        <v>0</v>
      </c>
      <c r="D60" s="64">
        <v>2</v>
      </c>
      <c r="E60" s="63">
        <v>0</v>
      </c>
      <c r="F60" s="64">
        <v>0</v>
      </c>
      <c r="G60" s="65">
        <v>0</v>
      </c>
      <c r="H60" s="45">
        <f t="shared" si="2"/>
        <v>3</v>
      </c>
      <c r="I60" s="124">
        <f t="shared" si="10"/>
        <v>0.12954492164475415</v>
      </c>
    </row>
    <row r="61" spans="1:9" s="104" customFormat="1" ht="16.5" customHeight="1">
      <c r="A61" s="108" t="s">
        <v>18</v>
      </c>
      <c r="B61" s="35">
        <v>0</v>
      </c>
      <c r="C61" s="22">
        <v>1</v>
      </c>
      <c r="D61" s="32">
        <v>2</v>
      </c>
      <c r="E61" s="22">
        <v>2</v>
      </c>
      <c r="F61" s="32">
        <v>0</v>
      </c>
      <c r="G61" s="23">
        <v>1</v>
      </c>
      <c r="H61" s="61">
        <f t="shared" si="2"/>
        <v>6</v>
      </c>
      <c r="I61" s="133">
        <f t="shared" si="10"/>
        <v>0.2590898432895083</v>
      </c>
    </row>
    <row r="62" spans="1:9" ht="16.5" customHeight="1">
      <c r="A62" s="66" t="s">
        <v>19</v>
      </c>
      <c r="B62" s="62">
        <v>0</v>
      </c>
      <c r="C62" s="63">
        <v>0</v>
      </c>
      <c r="D62" s="64">
        <v>0</v>
      </c>
      <c r="E62" s="63">
        <v>0</v>
      </c>
      <c r="F62" s="64">
        <v>0</v>
      </c>
      <c r="G62" s="65">
        <v>0</v>
      </c>
      <c r="H62" s="45">
        <f t="shared" si="2"/>
        <v>0</v>
      </c>
      <c r="I62" s="112">
        <f t="shared" si="10"/>
        <v>0</v>
      </c>
    </row>
    <row r="63" spans="1:9" ht="16.5" customHeight="1">
      <c r="A63" s="109" t="s">
        <v>27</v>
      </c>
      <c r="B63" s="57">
        <v>0</v>
      </c>
      <c r="C63" s="58">
        <v>0</v>
      </c>
      <c r="D63" s="59">
        <v>0</v>
      </c>
      <c r="E63" s="58">
        <v>0</v>
      </c>
      <c r="F63" s="59">
        <v>0</v>
      </c>
      <c r="G63" s="60">
        <v>0</v>
      </c>
      <c r="H63" s="61">
        <f t="shared" si="2"/>
        <v>0</v>
      </c>
      <c r="I63" s="115">
        <f t="shared" si="10"/>
        <v>0</v>
      </c>
    </row>
    <row r="64" spans="1:9" s="69" customFormat="1" ht="16.5" customHeight="1">
      <c r="A64" s="75" t="s">
        <v>38</v>
      </c>
      <c r="B64" s="76">
        <f aca="true" t="shared" si="15" ref="B64:G64">SUM(B65:B67)</f>
        <v>0</v>
      </c>
      <c r="C64" s="77">
        <f t="shared" si="15"/>
        <v>0</v>
      </c>
      <c r="D64" s="78">
        <f t="shared" si="15"/>
        <v>1</v>
      </c>
      <c r="E64" s="77">
        <f t="shared" si="15"/>
        <v>2</v>
      </c>
      <c r="F64" s="78">
        <f t="shared" si="15"/>
        <v>0</v>
      </c>
      <c r="G64" s="79">
        <f t="shared" si="15"/>
        <v>0</v>
      </c>
      <c r="H64" s="80">
        <f t="shared" si="2"/>
        <v>3</v>
      </c>
      <c r="I64" s="117">
        <f t="shared" si="10"/>
        <v>0.12954492164475415</v>
      </c>
    </row>
    <row r="65" spans="1:9" s="104" customFormat="1" ht="16.5" customHeight="1">
      <c r="A65" s="66" t="s">
        <v>13</v>
      </c>
      <c r="B65" s="62">
        <v>0</v>
      </c>
      <c r="C65" s="63">
        <v>0</v>
      </c>
      <c r="D65" s="64">
        <v>0</v>
      </c>
      <c r="E65" s="63">
        <v>1</v>
      </c>
      <c r="F65" s="64">
        <v>0</v>
      </c>
      <c r="G65" s="65">
        <v>0</v>
      </c>
      <c r="H65" s="45">
        <f t="shared" si="2"/>
        <v>1</v>
      </c>
      <c r="I65" s="124">
        <f t="shared" si="10"/>
        <v>0.04318164054825138</v>
      </c>
    </row>
    <row r="66" spans="1:9" ht="16.5" customHeight="1">
      <c r="A66" s="108" t="s">
        <v>15</v>
      </c>
      <c r="B66" s="62">
        <v>0</v>
      </c>
      <c r="C66" s="63">
        <v>0</v>
      </c>
      <c r="D66" s="64">
        <v>1</v>
      </c>
      <c r="E66" s="63">
        <v>1</v>
      </c>
      <c r="F66" s="64">
        <v>0</v>
      </c>
      <c r="G66" s="65">
        <v>0</v>
      </c>
      <c r="H66" s="45">
        <f t="shared" si="2"/>
        <v>2</v>
      </c>
      <c r="I66" s="124">
        <f t="shared" si="10"/>
        <v>0.08636328109650276</v>
      </c>
    </row>
    <row r="67" spans="1:9" ht="16.5" customHeight="1">
      <c r="A67" s="29" t="s">
        <v>16</v>
      </c>
      <c r="B67" s="52">
        <v>0</v>
      </c>
      <c r="C67" s="53">
        <v>0</v>
      </c>
      <c r="D67" s="54">
        <v>0</v>
      </c>
      <c r="E67" s="53">
        <v>0</v>
      </c>
      <c r="F67" s="54">
        <v>0</v>
      </c>
      <c r="G67" s="55">
        <v>0</v>
      </c>
      <c r="H67" s="56">
        <f t="shared" si="2"/>
        <v>0</v>
      </c>
      <c r="I67" s="114">
        <f t="shared" si="10"/>
        <v>0</v>
      </c>
    </row>
    <row r="68" spans="1:9" s="69" customFormat="1" ht="16.5" customHeight="1">
      <c r="A68" s="75" t="s">
        <v>39</v>
      </c>
      <c r="B68" s="129">
        <f aca="true" t="shared" si="16" ref="B68:G68">SUM(B69:B72)</f>
        <v>11</v>
      </c>
      <c r="C68" s="77">
        <f t="shared" si="16"/>
        <v>5</v>
      </c>
      <c r="D68" s="78">
        <f t="shared" si="16"/>
        <v>24</v>
      </c>
      <c r="E68" s="77">
        <f t="shared" si="16"/>
        <v>30</v>
      </c>
      <c r="F68" s="78">
        <f t="shared" si="16"/>
        <v>12</v>
      </c>
      <c r="G68" s="79">
        <f t="shared" si="16"/>
        <v>32</v>
      </c>
      <c r="H68" s="80">
        <f t="shared" si="2"/>
        <v>114</v>
      </c>
      <c r="I68" s="110">
        <f aca="true" t="shared" si="17" ref="I68:I82">H68/B$83*100000</f>
        <v>4.922707022500657</v>
      </c>
    </row>
    <row r="69" spans="1:9" s="104" customFormat="1" ht="16.5" customHeight="1">
      <c r="A69" s="108" t="s">
        <v>13</v>
      </c>
      <c r="B69" s="35">
        <v>9</v>
      </c>
      <c r="C69" s="22">
        <v>1</v>
      </c>
      <c r="D69" s="32">
        <v>3</v>
      </c>
      <c r="E69" s="22">
        <v>5</v>
      </c>
      <c r="F69" s="32">
        <v>6</v>
      </c>
      <c r="G69" s="23">
        <v>23</v>
      </c>
      <c r="H69" s="45">
        <f aca="true" t="shared" si="18" ref="H69:H82">SUM(B69:G69)</f>
        <v>47</v>
      </c>
      <c r="I69" s="112">
        <f t="shared" si="17"/>
        <v>2.029537105767815</v>
      </c>
    </row>
    <row r="70" spans="1:9" s="104" customFormat="1" ht="16.5" customHeight="1">
      <c r="A70" s="108" t="s">
        <v>14</v>
      </c>
      <c r="B70" s="62">
        <v>2</v>
      </c>
      <c r="C70" s="63">
        <v>2</v>
      </c>
      <c r="D70" s="64">
        <v>18</v>
      </c>
      <c r="E70" s="63">
        <v>24</v>
      </c>
      <c r="F70" s="64">
        <v>6</v>
      </c>
      <c r="G70" s="65">
        <v>8</v>
      </c>
      <c r="H70" s="45">
        <f t="shared" si="18"/>
        <v>60</v>
      </c>
      <c r="I70" s="112">
        <f t="shared" si="17"/>
        <v>2.5908984328950826</v>
      </c>
    </row>
    <row r="71" spans="1:9" s="104" customFormat="1" ht="16.5" customHeight="1">
      <c r="A71" s="108" t="s">
        <v>15</v>
      </c>
      <c r="B71" s="35">
        <v>0</v>
      </c>
      <c r="C71" s="22">
        <v>2</v>
      </c>
      <c r="D71" s="32">
        <v>3</v>
      </c>
      <c r="E71" s="22">
        <v>1</v>
      </c>
      <c r="F71" s="32">
        <v>0</v>
      </c>
      <c r="G71" s="23">
        <v>1</v>
      </c>
      <c r="H71" s="45">
        <f t="shared" si="18"/>
        <v>7</v>
      </c>
      <c r="I71" s="124">
        <f t="shared" si="17"/>
        <v>0.3022714838377597</v>
      </c>
    </row>
    <row r="72" spans="1:9" s="104" customFormat="1" ht="16.5" customHeight="1">
      <c r="A72" s="29" t="s">
        <v>16</v>
      </c>
      <c r="B72" s="62">
        <v>0</v>
      </c>
      <c r="C72" s="63">
        <v>0</v>
      </c>
      <c r="D72" s="64">
        <v>0</v>
      </c>
      <c r="E72" s="63">
        <v>0</v>
      </c>
      <c r="F72" s="64">
        <v>0</v>
      </c>
      <c r="G72" s="65">
        <v>0</v>
      </c>
      <c r="H72" s="45">
        <f t="shared" si="18"/>
        <v>0</v>
      </c>
      <c r="I72" s="112">
        <f t="shared" si="17"/>
        <v>0</v>
      </c>
    </row>
    <row r="73" spans="1:9" s="69" customFormat="1" ht="16.5" customHeight="1">
      <c r="A73" s="75" t="s">
        <v>40</v>
      </c>
      <c r="B73" s="76">
        <f aca="true" t="shared" si="19" ref="B73:G73">SUM(B74:B77)</f>
        <v>6</v>
      </c>
      <c r="C73" s="77">
        <f t="shared" si="19"/>
        <v>8</v>
      </c>
      <c r="D73" s="78">
        <f t="shared" si="19"/>
        <v>30</v>
      </c>
      <c r="E73" s="77">
        <f t="shared" si="19"/>
        <v>22</v>
      </c>
      <c r="F73" s="78">
        <f t="shared" si="19"/>
        <v>7</v>
      </c>
      <c r="G73" s="79">
        <f t="shared" si="19"/>
        <v>14</v>
      </c>
      <c r="H73" s="80">
        <f t="shared" si="18"/>
        <v>87</v>
      </c>
      <c r="I73" s="110">
        <f t="shared" si="17"/>
        <v>3.75680272769787</v>
      </c>
    </row>
    <row r="74" spans="1:9" s="104" customFormat="1" ht="16.5" customHeight="1">
      <c r="A74" s="108" t="s">
        <v>13</v>
      </c>
      <c r="B74" s="35">
        <v>2</v>
      </c>
      <c r="C74" s="22">
        <v>1</v>
      </c>
      <c r="D74" s="32">
        <v>7</v>
      </c>
      <c r="E74" s="22">
        <v>10</v>
      </c>
      <c r="F74" s="32">
        <v>4</v>
      </c>
      <c r="G74" s="23">
        <v>11</v>
      </c>
      <c r="H74" s="45">
        <f t="shared" si="18"/>
        <v>35</v>
      </c>
      <c r="I74" s="112">
        <f t="shared" si="17"/>
        <v>1.5113574191887984</v>
      </c>
    </row>
    <row r="75" spans="1:9" s="104" customFormat="1" ht="16.5" customHeight="1">
      <c r="A75" s="108" t="s">
        <v>14</v>
      </c>
      <c r="B75" s="35">
        <v>0</v>
      </c>
      <c r="C75" s="22">
        <v>0</v>
      </c>
      <c r="D75" s="32">
        <v>4</v>
      </c>
      <c r="E75" s="22">
        <v>1</v>
      </c>
      <c r="F75" s="32">
        <v>1</v>
      </c>
      <c r="G75" s="23">
        <v>1</v>
      </c>
      <c r="H75" s="45">
        <f t="shared" si="18"/>
        <v>7</v>
      </c>
      <c r="I75" s="124">
        <f t="shared" si="17"/>
        <v>0.3022714838377597</v>
      </c>
    </row>
    <row r="76" spans="1:9" s="104" customFormat="1" ht="16.5" customHeight="1">
      <c r="A76" s="108" t="s">
        <v>15</v>
      </c>
      <c r="B76" s="35">
        <v>4</v>
      </c>
      <c r="C76" s="22">
        <v>7</v>
      </c>
      <c r="D76" s="32">
        <v>18</v>
      </c>
      <c r="E76" s="22">
        <v>11</v>
      </c>
      <c r="F76" s="32">
        <v>2</v>
      </c>
      <c r="G76" s="23">
        <v>2</v>
      </c>
      <c r="H76" s="45">
        <f t="shared" si="18"/>
        <v>44</v>
      </c>
      <c r="I76" s="112">
        <f t="shared" si="17"/>
        <v>1.8999921841230607</v>
      </c>
    </row>
    <row r="77" spans="1:9" s="104" customFormat="1" ht="16.5" customHeight="1">
      <c r="A77" s="24" t="s">
        <v>16</v>
      </c>
      <c r="B77" s="36">
        <v>0</v>
      </c>
      <c r="C77" s="25">
        <v>0</v>
      </c>
      <c r="D77" s="33">
        <v>1</v>
      </c>
      <c r="E77" s="25">
        <v>0</v>
      </c>
      <c r="F77" s="33">
        <v>0</v>
      </c>
      <c r="G77" s="26">
        <v>0</v>
      </c>
      <c r="H77" s="51">
        <f t="shared" si="18"/>
        <v>1</v>
      </c>
      <c r="I77" s="157">
        <f t="shared" si="17"/>
        <v>0.04318164054825138</v>
      </c>
    </row>
    <row r="78" spans="1:12" s="69" customFormat="1" ht="21" customHeight="1">
      <c r="A78" s="139" t="s">
        <v>2</v>
      </c>
      <c r="B78" s="141">
        <f aca="true" t="shared" si="20" ref="B78:G78">B5+B10+B15+B20+B25+B30+B34+B36+B44+B45+B47+B51+B52+B55+B60+B65+B69+B74</f>
        <v>59</v>
      </c>
      <c r="C78" s="142">
        <f t="shared" si="20"/>
        <v>71</v>
      </c>
      <c r="D78" s="143">
        <f t="shared" si="20"/>
        <v>234</v>
      </c>
      <c r="E78" s="142">
        <f t="shared" si="20"/>
        <v>178</v>
      </c>
      <c r="F78" s="143">
        <f t="shared" si="20"/>
        <v>72</v>
      </c>
      <c r="G78" s="142">
        <f t="shared" si="20"/>
        <v>168</v>
      </c>
      <c r="H78" s="144">
        <f t="shared" si="18"/>
        <v>782</v>
      </c>
      <c r="I78" s="140">
        <f t="shared" si="17"/>
        <v>33.76804290873258</v>
      </c>
      <c r="L78" s="91"/>
    </row>
    <row r="79" spans="1:9" s="69" customFormat="1" ht="21" customHeight="1">
      <c r="A79" s="92" t="s">
        <v>3</v>
      </c>
      <c r="B79" s="93">
        <f aca="true" t="shared" si="21" ref="B79:G79">B6+B11+B16+B21+B26+B31+B42+B48+B56+B61+B70+B75</f>
        <v>6</v>
      </c>
      <c r="C79" s="94">
        <f t="shared" si="21"/>
        <v>12</v>
      </c>
      <c r="D79" s="95">
        <f t="shared" si="21"/>
        <v>66</v>
      </c>
      <c r="E79" s="94">
        <f t="shared" si="21"/>
        <v>72</v>
      </c>
      <c r="F79" s="95">
        <f t="shared" si="21"/>
        <v>26</v>
      </c>
      <c r="G79" s="96">
        <f t="shared" si="21"/>
        <v>37</v>
      </c>
      <c r="H79" s="97">
        <f t="shared" si="18"/>
        <v>219</v>
      </c>
      <c r="I79" s="121">
        <f t="shared" si="17"/>
        <v>9.456779280067051</v>
      </c>
    </row>
    <row r="80" spans="1:9" s="69" customFormat="1" ht="21" customHeight="1">
      <c r="A80" s="98" t="s">
        <v>4</v>
      </c>
      <c r="B80" s="99">
        <f aca="true" t="shared" si="22" ref="B80:G80">B7+B12+B17+B22+B27+B32+B49+B57+B62+B66+B71+B76</f>
        <v>16</v>
      </c>
      <c r="C80" s="100">
        <f t="shared" si="22"/>
        <v>60</v>
      </c>
      <c r="D80" s="101">
        <f t="shared" si="22"/>
        <v>91</v>
      </c>
      <c r="E80" s="100">
        <f t="shared" si="22"/>
        <v>38</v>
      </c>
      <c r="F80" s="101">
        <f t="shared" si="22"/>
        <v>5</v>
      </c>
      <c r="G80" s="102">
        <f t="shared" si="22"/>
        <v>4</v>
      </c>
      <c r="H80" s="103">
        <f t="shared" si="18"/>
        <v>214</v>
      </c>
      <c r="I80" s="120">
        <f t="shared" si="17"/>
        <v>9.240871077325796</v>
      </c>
    </row>
    <row r="81" spans="1:9" s="69" customFormat="1" ht="21" customHeight="1">
      <c r="A81" s="92" t="s">
        <v>31</v>
      </c>
      <c r="B81" s="129">
        <f aca="true" t="shared" si="23" ref="B81:G81">B8+B13+B18+B23+B28+B33+B43+B50+B58+B63+B67+B72+B77</f>
        <v>0</v>
      </c>
      <c r="C81" s="130">
        <f t="shared" si="23"/>
        <v>0</v>
      </c>
      <c r="D81" s="131">
        <f t="shared" si="23"/>
        <v>1</v>
      </c>
      <c r="E81" s="131">
        <f t="shared" si="23"/>
        <v>0</v>
      </c>
      <c r="F81" s="131">
        <f t="shared" si="23"/>
        <v>0</v>
      </c>
      <c r="G81" s="131">
        <f t="shared" si="23"/>
        <v>0</v>
      </c>
      <c r="H81" s="97">
        <f t="shared" si="18"/>
        <v>1</v>
      </c>
      <c r="I81" s="135">
        <f t="shared" si="17"/>
        <v>0.04318164054825138</v>
      </c>
    </row>
    <row r="82" spans="1:9" s="69" customFormat="1" ht="21" customHeight="1">
      <c r="A82" s="107" t="s">
        <v>1</v>
      </c>
      <c r="B82" s="87">
        <f aca="true" t="shared" si="24" ref="B82:G82">SUM(B78:B81)</f>
        <v>81</v>
      </c>
      <c r="C82" s="88">
        <f t="shared" si="24"/>
        <v>143</v>
      </c>
      <c r="D82" s="89">
        <f t="shared" si="24"/>
        <v>392</v>
      </c>
      <c r="E82" s="88">
        <f t="shared" si="24"/>
        <v>288</v>
      </c>
      <c r="F82" s="89">
        <f t="shared" si="24"/>
        <v>103</v>
      </c>
      <c r="G82" s="90">
        <f t="shared" si="24"/>
        <v>209</v>
      </c>
      <c r="H82" s="86">
        <f t="shared" si="18"/>
        <v>1216</v>
      </c>
      <c r="I82" s="122">
        <f t="shared" si="17"/>
        <v>52.508874906673675</v>
      </c>
    </row>
    <row r="83" spans="1:10" ht="27.75" customHeight="1">
      <c r="A83" s="158" t="s">
        <v>28</v>
      </c>
      <c r="B83" s="282">
        <v>2315799</v>
      </c>
      <c r="C83" s="282"/>
      <c r="D83" s="282"/>
      <c r="E83" s="282"/>
      <c r="F83" s="282"/>
      <c r="G83" s="282"/>
      <c r="H83" s="282"/>
      <c r="I83" s="282"/>
      <c r="J83" s="138"/>
    </row>
    <row r="84" spans="1:9" ht="21" customHeight="1">
      <c r="A84" s="164" t="s">
        <v>33</v>
      </c>
      <c r="B84" s="161"/>
      <c r="C84" s="159"/>
      <c r="D84" s="160"/>
      <c r="E84" s="161"/>
      <c r="F84" s="159"/>
      <c r="G84" s="162"/>
      <c r="H84" s="163"/>
      <c r="I84" s="163"/>
    </row>
    <row r="85" spans="1:9" ht="24" customHeight="1">
      <c r="A85" s="165" t="s">
        <v>53</v>
      </c>
      <c r="B85" s="161"/>
      <c r="C85" s="159"/>
      <c r="D85" s="160"/>
      <c r="E85" s="161"/>
      <c r="F85" s="159"/>
      <c r="G85" s="162"/>
      <c r="H85" s="163"/>
      <c r="I85" s="163"/>
    </row>
    <row r="86" spans="1:12" ht="15.75">
      <c r="A86" s="17"/>
      <c r="B86" s="10"/>
      <c r="C86" s="2"/>
      <c r="E86" s="10"/>
      <c r="F86" s="2"/>
      <c r="K86" s="283"/>
      <c r="L86" s="283"/>
    </row>
    <row r="87" spans="1:6" ht="15">
      <c r="A87" s="8"/>
      <c r="B87" s="2"/>
      <c r="C87" s="2"/>
      <c r="E87" s="10"/>
      <c r="F87" s="10"/>
    </row>
    <row r="88" spans="2:6" ht="15">
      <c r="B88" s="10"/>
      <c r="C88" s="2"/>
      <c r="E88" s="10"/>
      <c r="F88" s="2"/>
    </row>
    <row r="89" spans="2:10" ht="15">
      <c r="B89" s="10"/>
      <c r="C89" s="2"/>
      <c r="E89" s="10"/>
      <c r="F89" s="2"/>
      <c r="J89" s="8"/>
    </row>
    <row r="90" spans="2:10" ht="15">
      <c r="B90" s="10"/>
      <c r="C90" s="11"/>
      <c r="D90" s="40"/>
      <c r="E90" s="10"/>
      <c r="F90" s="11"/>
      <c r="G90" s="12"/>
      <c r="J90" s="8"/>
    </row>
    <row r="91" spans="2:10" ht="15">
      <c r="B91" s="10"/>
      <c r="C91" s="11"/>
      <c r="D91" s="40"/>
      <c r="E91" s="10"/>
      <c r="F91" s="11"/>
      <c r="G91" s="12"/>
      <c r="J91" s="8"/>
    </row>
    <row r="92" spans="2:10" ht="15">
      <c r="B92" s="10"/>
      <c r="C92" s="11"/>
      <c r="D92" s="40"/>
      <c r="E92" s="10"/>
      <c r="F92" s="11"/>
      <c r="G92" s="12"/>
      <c r="J92" s="8"/>
    </row>
    <row r="93" spans="2:5" ht="15">
      <c r="B93" s="10"/>
      <c r="E93" s="10"/>
    </row>
    <row r="94" spans="2:7" ht="15">
      <c r="B94" s="10"/>
      <c r="C94" s="11"/>
      <c r="D94" s="40"/>
      <c r="E94" s="10"/>
      <c r="F94" s="11"/>
      <c r="G94" s="12"/>
    </row>
    <row r="95" spans="2:7" ht="15">
      <c r="B95" s="10"/>
      <c r="C95" s="11"/>
      <c r="D95" s="40"/>
      <c r="E95" s="10"/>
      <c r="F95" s="11"/>
      <c r="G95" s="12"/>
    </row>
    <row r="96" spans="2:7" ht="15">
      <c r="B96" s="10"/>
      <c r="C96" s="11"/>
      <c r="D96" s="40"/>
      <c r="E96" s="10"/>
      <c r="F96" s="11"/>
      <c r="G96" s="12"/>
    </row>
    <row r="97" spans="2:7" ht="15">
      <c r="B97" s="10"/>
      <c r="C97" s="11"/>
      <c r="D97" s="40"/>
      <c r="E97" s="10"/>
      <c r="F97" s="11"/>
      <c r="G97" s="12"/>
    </row>
    <row r="98" spans="2:7" ht="15">
      <c r="B98" s="10"/>
      <c r="C98" s="11"/>
      <c r="D98" s="40"/>
      <c r="E98" s="10"/>
      <c r="F98" s="11"/>
      <c r="G98" s="12"/>
    </row>
    <row r="99" spans="2:5" ht="15">
      <c r="B99" s="10"/>
      <c r="E99" s="10"/>
    </row>
    <row r="100" spans="2:7" ht="15">
      <c r="B100" s="10"/>
      <c r="C100" s="11"/>
      <c r="D100" s="40"/>
      <c r="E100" s="10"/>
      <c r="F100" s="11"/>
      <c r="G100" s="12"/>
    </row>
    <row r="101" spans="2:7" ht="15">
      <c r="B101" s="10"/>
      <c r="C101" s="11"/>
      <c r="D101" s="40"/>
      <c r="E101" s="10"/>
      <c r="F101" s="11"/>
      <c r="G101" s="12"/>
    </row>
    <row r="102" spans="2:7" ht="15">
      <c r="B102" s="10"/>
      <c r="C102" s="11"/>
      <c r="D102" s="40"/>
      <c r="E102" s="10"/>
      <c r="F102" s="11"/>
      <c r="G102" s="12"/>
    </row>
    <row r="103" spans="2:7" ht="15">
      <c r="B103" s="10"/>
      <c r="C103" s="11"/>
      <c r="D103" s="40"/>
      <c r="E103" s="10"/>
      <c r="F103" s="11"/>
      <c r="G103" s="12"/>
    </row>
    <row r="104" spans="2:7" ht="15">
      <c r="B104" s="10"/>
      <c r="C104" s="11"/>
      <c r="D104" s="40"/>
      <c r="E104" s="10"/>
      <c r="F104" s="11"/>
      <c r="G104" s="12"/>
    </row>
    <row r="105" spans="2:6" ht="15">
      <c r="B105" s="10"/>
      <c r="C105" s="11"/>
      <c r="E105" s="10"/>
      <c r="F105" s="11"/>
    </row>
    <row r="106" spans="2:6" ht="15">
      <c r="B106" s="3"/>
      <c r="C106" s="11"/>
      <c r="E106" s="3"/>
      <c r="F106" s="11"/>
    </row>
    <row r="107" spans="2:6" ht="15">
      <c r="B107" s="3"/>
      <c r="C107" s="11"/>
      <c r="E107" s="3"/>
      <c r="F107" s="11"/>
    </row>
    <row r="108" spans="2:5" ht="15">
      <c r="B108" s="3"/>
      <c r="E108" s="3"/>
    </row>
    <row r="109" spans="2:5" ht="15">
      <c r="B109" s="3"/>
      <c r="E109" s="3"/>
    </row>
    <row r="110" spans="2:7" ht="15">
      <c r="B110" s="13"/>
      <c r="C110" s="5"/>
      <c r="D110" s="41"/>
      <c r="E110" s="13"/>
      <c r="F110" s="5"/>
      <c r="G110" s="5"/>
    </row>
    <row r="111" spans="2:7" ht="15">
      <c r="B111" s="3"/>
      <c r="D111" s="41"/>
      <c r="E111" s="3"/>
      <c r="G111" s="5"/>
    </row>
    <row r="112" spans="2:7" ht="15">
      <c r="B112" s="3"/>
      <c r="D112" s="41"/>
      <c r="E112" s="3"/>
      <c r="G112" s="5"/>
    </row>
    <row r="113" spans="1:5" ht="15.75">
      <c r="A113" s="14"/>
      <c r="B113" s="3"/>
      <c r="E113" s="3"/>
    </row>
    <row r="114" spans="1:8" ht="15.75">
      <c r="A114" s="14"/>
      <c r="B114" s="3"/>
      <c r="E114" s="3"/>
      <c r="H114" s="3"/>
    </row>
    <row r="115" spans="1:10" ht="15.75">
      <c r="A115" s="14"/>
      <c r="B115" s="3"/>
      <c r="C115" s="11"/>
      <c r="D115" s="40"/>
      <c r="E115" s="3"/>
      <c r="F115" s="11"/>
      <c r="G115" s="12"/>
      <c r="I115" s="12"/>
      <c r="J115" s="7"/>
    </row>
    <row r="116" spans="2:7" ht="15">
      <c r="B116" s="3"/>
      <c r="C116" s="11"/>
      <c r="D116" s="40"/>
      <c r="E116" s="3"/>
      <c r="F116" s="11"/>
      <c r="G116" s="12"/>
    </row>
    <row r="117" spans="2:7" ht="15">
      <c r="B117" s="3"/>
      <c r="C117" s="11"/>
      <c r="D117" s="40"/>
      <c r="E117" s="3"/>
      <c r="F117" s="11"/>
      <c r="G117" s="12"/>
    </row>
    <row r="118" spans="2:7" ht="15">
      <c r="B118" s="3"/>
      <c r="C118" s="11"/>
      <c r="D118" s="40"/>
      <c r="E118" s="3"/>
      <c r="F118" s="11"/>
      <c r="G118" s="12"/>
    </row>
    <row r="119" spans="2:7" ht="15">
      <c r="B119" s="3"/>
      <c r="C119" s="11"/>
      <c r="D119" s="40"/>
      <c r="E119" s="3"/>
      <c r="F119" s="11"/>
      <c r="G119" s="12"/>
    </row>
    <row r="120" spans="1:7" ht="15.75">
      <c r="A120" s="6"/>
      <c r="B120" s="3"/>
      <c r="C120" s="11"/>
      <c r="D120" s="40"/>
      <c r="E120" s="3"/>
      <c r="F120" s="11"/>
      <c r="G120" s="12"/>
    </row>
    <row r="121" spans="2:5" ht="15">
      <c r="B121" s="3"/>
      <c r="E121" s="3"/>
    </row>
    <row r="122" spans="1:5" ht="15.75">
      <c r="A122" s="6"/>
      <c r="B122" s="3"/>
      <c r="E122" s="3"/>
    </row>
    <row r="123" spans="1:5" ht="15.75">
      <c r="A123" s="4"/>
      <c r="B123" s="3"/>
      <c r="E123" s="3"/>
    </row>
    <row r="124" spans="2:5" ht="15">
      <c r="B124" s="3"/>
      <c r="E124" s="3"/>
    </row>
    <row r="125" spans="1:7" ht="15.75">
      <c r="A125" s="6"/>
      <c r="C125" s="11"/>
      <c r="D125" s="40"/>
      <c r="F125" s="11"/>
      <c r="G125" s="12"/>
    </row>
    <row r="126" spans="1:6" ht="15.75">
      <c r="A126" s="6"/>
      <c r="C126" s="11"/>
      <c r="F126" s="11"/>
    </row>
    <row r="127" spans="3:6" ht="15">
      <c r="C127" s="11"/>
      <c r="F127" s="11"/>
    </row>
    <row r="128" spans="3:6" ht="15">
      <c r="C128" s="11"/>
      <c r="F128" s="11"/>
    </row>
    <row r="129" spans="3:6" ht="15">
      <c r="C129" s="11"/>
      <c r="F129" s="11"/>
    </row>
    <row r="130" spans="3:6" ht="15">
      <c r="C130" s="11"/>
      <c r="F130" s="11"/>
    </row>
    <row r="131" spans="3:6" ht="15">
      <c r="C131" s="11"/>
      <c r="F131" s="11"/>
    </row>
    <row r="132" spans="3:6" ht="15">
      <c r="C132" s="11"/>
      <c r="F132" s="11"/>
    </row>
    <row r="133" spans="3:6" ht="15">
      <c r="C133" s="11"/>
      <c r="F133" s="11"/>
    </row>
    <row r="134" spans="3:6" ht="15">
      <c r="C134" s="11"/>
      <c r="F134" s="11"/>
    </row>
    <row r="135" spans="3:6" ht="15">
      <c r="C135" s="11"/>
      <c r="F135" s="11"/>
    </row>
    <row r="136" spans="2:5" ht="15">
      <c r="B136" s="5"/>
      <c r="E136" s="5"/>
    </row>
    <row r="137" spans="2:7" ht="15">
      <c r="B137" s="5"/>
      <c r="C137" s="5"/>
      <c r="D137" s="41"/>
      <c r="E137" s="5"/>
      <c r="F137" s="5"/>
      <c r="G137" s="5"/>
    </row>
    <row r="138" spans="4:7" ht="15">
      <c r="D138" s="41"/>
      <c r="G138" s="5"/>
    </row>
    <row r="140" spans="3:6" ht="15">
      <c r="C140" s="11"/>
      <c r="F140" s="11"/>
    </row>
    <row r="141" spans="3:6" ht="15">
      <c r="C141" s="11"/>
      <c r="F141" s="11"/>
    </row>
    <row r="142" spans="3:6" ht="15">
      <c r="C142" s="11"/>
      <c r="F142" s="11"/>
    </row>
    <row r="143" spans="3:6" ht="15">
      <c r="C143" s="11"/>
      <c r="F143" s="11"/>
    </row>
    <row r="144" spans="3:6" ht="15">
      <c r="C144" s="11"/>
      <c r="F144" s="11"/>
    </row>
    <row r="145" spans="3:6" ht="15">
      <c r="C145" s="11"/>
      <c r="F145" s="11"/>
    </row>
    <row r="146" spans="2:7" ht="15">
      <c r="B146" s="9"/>
      <c r="C146" s="15"/>
      <c r="D146" s="42"/>
      <c r="E146" s="9"/>
      <c r="F146" s="15"/>
      <c r="G146" s="9"/>
    </row>
    <row r="147" spans="3:6" ht="15">
      <c r="C147" s="11"/>
      <c r="F147" s="11"/>
    </row>
    <row r="148" spans="3:6" ht="15">
      <c r="C148" s="11"/>
      <c r="F148" s="11"/>
    </row>
    <row r="149" spans="3:6" ht="15">
      <c r="C149" s="11"/>
      <c r="F149" s="11"/>
    </row>
    <row r="150" spans="3:6" ht="15">
      <c r="C150" s="11"/>
      <c r="F150" s="11"/>
    </row>
    <row r="151" spans="3:6" ht="15">
      <c r="C151" s="11"/>
      <c r="F151" s="11"/>
    </row>
    <row r="152" spans="3:6" ht="15">
      <c r="C152" s="11"/>
      <c r="F152" s="11"/>
    </row>
    <row r="153" spans="3:6" ht="15">
      <c r="C153" s="11"/>
      <c r="F153" s="11"/>
    </row>
    <row r="154" spans="3:6" ht="15">
      <c r="C154" s="11"/>
      <c r="F154" s="11"/>
    </row>
    <row r="155" spans="3:6" ht="15">
      <c r="C155" s="11"/>
      <c r="F155" s="11"/>
    </row>
    <row r="156" spans="3:6" ht="15">
      <c r="C156" s="11"/>
      <c r="F156" s="11"/>
    </row>
    <row r="157" spans="3:6" ht="15">
      <c r="C157" s="11"/>
      <c r="F157" s="11"/>
    </row>
    <row r="158" spans="3:6" ht="15">
      <c r="C158" s="11"/>
      <c r="F158" s="11"/>
    </row>
    <row r="159" spans="3:6" ht="15">
      <c r="C159" s="11"/>
      <c r="F159" s="11"/>
    </row>
    <row r="160" spans="3:6" ht="15">
      <c r="C160" s="11"/>
      <c r="F160" s="11"/>
    </row>
    <row r="161" spans="2:7" ht="15">
      <c r="B161" s="9"/>
      <c r="C161" s="15"/>
      <c r="D161" s="42"/>
      <c r="E161" s="9"/>
      <c r="F161" s="15"/>
      <c r="G161" s="9"/>
    </row>
    <row r="162" spans="3:6" ht="15">
      <c r="C162" s="11"/>
      <c r="F162" s="11"/>
    </row>
    <row r="163" spans="2:7" ht="15">
      <c r="B163" s="9"/>
      <c r="C163" s="15"/>
      <c r="D163" s="43"/>
      <c r="E163" s="9"/>
      <c r="F163" s="15"/>
      <c r="G163" s="16"/>
    </row>
    <row r="164" spans="3:6" ht="15">
      <c r="C164" s="11"/>
      <c r="F164" s="11"/>
    </row>
    <row r="165" spans="3:6" ht="15">
      <c r="C165" s="11"/>
      <c r="F165" s="11"/>
    </row>
    <row r="166" spans="3:6" ht="15">
      <c r="C166" s="11"/>
      <c r="F166" s="11"/>
    </row>
    <row r="167" spans="3:6" ht="15">
      <c r="C167" s="11"/>
      <c r="F167" s="11"/>
    </row>
    <row r="168" spans="3:6" ht="15">
      <c r="C168" s="11"/>
      <c r="F168" s="11"/>
    </row>
    <row r="169" spans="3:6" ht="15">
      <c r="C169" s="11"/>
      <c r="F169" s="11"/>
    </row>
    <row r="170" spans="3:6" ht="15">
      <c r="C170" s="11"/>
      <c r="F170" s="11"/>
    </row>
    <row r="171" spans="3:6" ht="15">
      <c r="C171" s="11"/>
      <c r="F171" s="11"/>
    </row>
    <row r="172" spans="3:6" ht="15">
      <c r="C172" s="11"/>
      <c r="F172" s="11"/>
    </row>
    <row r="173" spans="3:6" ht="15">
      <c r="C173" s="11"/>
      <c r="F173" s="11"/>
    </row>
    <row r="174" spans="3:6" ht="15">
      <c r="C174" s="11"/>
      <c r="F174" s="11"/>
    </row>
    <row r="179" spans="4:7" ht="15">
      <c r="D179" s="44"/>
      <c r="G179" s="11"/>
    </row>
    <row r="180" spans="4:7" ht="15">
      <c r="D180" s="44"/>
      <c r="G180" s="11"/>
    </row>
    <row r="181" spans="4:7" ht="15">
      <c r="D181" s="44"/>
      <c r="G181" s="11"/>
    </row>
    <row r="182" spans="4:7" ht="15">
      <c r="D182" s="44"/>
      <c r="G182" s="11"/>
    </row>
    <row r="183" spans="4:7" ht="15">
      <c r="D183" s="44"/>
      <c r="G183" s="11"/>
    </row>
    <row r="184" spans="4:7" ht="15">
      <c r="D184" s="44"/>
      <c r="G184" s="11"/>
    </row>
    <row r="185" spans="4:7" ht="15">
      <c r="D185" s="44"/>
      <c r="G185" s="11"/>
    </row>
    <row r="186" spans="4:7" ht="15">
      <c r="D186" s="44"/>
      <c r="G186" s="11"/>
    </row>
    <row r="187" spans="4:7" ht="15">
      <c r="D187" s="44"/>
      <c r="G187" s="11"/>
    </row>
    <row r="188" spans="4:7" ht="15">
      <c r="D188" s="44"/>
      <c r="G188" s="11"/>
    </row>
    <row r="189" spans="4:7" ht="15">
      <c r="D189" s="44"/>
      <c r="G189" s="11"/>
    </row>
    <row r="190" spans="4:7" ht="15">
      <c r="D190" s="44"/>
      <c r="G190" s="11"/>
    </row>
    <row r="191" spans="4:7" ht="15">
      <c r="D191" s="44"/>
      <c r="G191" s="11"/>
    </row>
  </sheetData>
  <sheetProtection/>
  <mergeCells count="4">
    <mergeCell ref="K86:L86"/>
    <mergeCell ref="A2:A3"/>
    <mergeCell ref="B2:G2"/>
    <mergeCell ref="B83:I83"/>
  </mergeCells>
  <printOptions/>
  <pageMargins left="1.36" right="0.75" top="0.46" bottom="0.33" header="0.47" footer="0.38"/>
  <pageSetup fitToHeight="1" fitToWidth="1" horizontalDpi="600" verticalDpi="600" orientation="portrait" scale="4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2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A89" sqref="A89:IV89"/>
    </sheetView>
  </sheetViews>
  <sheetFormatPr defaultColWidth="11.5" defaultRowHeight="14.25"/>
  <cols>
    <col min="1" max="1" width="47.796875" style="1" customWidth="1"/>
    <col min="2" max="2" width="10.69921875" style="1" customWidth="1"/>
    <col min="3" max="3" width="9.69921875" style="1" customWidth="1"/>
    <col min="4" max="4" width="10.296875" style="39" customWidth="1"/>
    <col min="5" max="5" width="10.19921875" style="1" customWidth="1"/>
    <col min="6" max="6" width="10.296875" style="1" customWidth="1"/>
    <col min="7" max="8" width="9.69921875" style="1" customWidth="1"/>
    <col min="9" max="9" width="10.69921875" style="1" customWidth="1"/>
    <col min="10" max="10" width="12.796875" style="1" customWidth="1"/>
    <col min="11" max="11" width="15.19921875" style="1" customWidth="1"/>
    <col min="12" max="16384" width="11.5" style="1" customWidth="1"/>
  </cols>
  <sheetData>
    <row r="1" spans="1:10" s="18" customFormat="1" ht="30.75" customHeight="1">
      <c r="A1" s="67" t="s">
        <v>48</v>
      </c>
      <c r="B1" s="19"/>
      <c r="C1" s="20"/>
      <c r="D1" s="38"/>
      <c r="E1" s="19"/>
      <c r="F1" s="20"/>
      <c r="G1" s="20"/>
      <c r="H1" s="20"/>
      <c r="I1" s="20"/>
      <c r="J1" s="21"/>
    </row>
    <row r="2" spans="1:12" s="69" customFormat="1" ht="18.75" customHeight="1">
      <c r="A2" s="277" t="s">
        <v>0</v>
      </c>
      <c r="B2" s="279" t="s">
        <v>12</v>
      </c>
      <c r="C2" s="280"/>
      <c r="D2" s="280"/>
      <c r="E2" s="280"/>
      <c r="F2" s="280"/>
      <c r="G2" s="280"/>
      <c r="H2" s="281"/>
      <c r="I2" s="68"/>
      <c r="J2" s="155" t="s">
        <v>5</v>
      </c>
      <c r="L2" s="70"/>
    </row>
    <row r="3" spans="1:12" s="69" customFormat="1" ht="16.5">
      <c r="A3" s="278"/>
      <c r="B3" s="71" t="s">
        <v>10</v>
      </c>
      <c r="C3" s="72" t="s">
        <v>11</v>
      </c>
      <c r="D3" s="72" t="s">
        <v>9</v>
      </c>
      <c r="E3" s="72" t="s">
        <v>6</v>
      </c>
      <c r="F3" s="72" t="s">
        <v>7</v>
      </c>
      <c r="G3" s="194" t="s">
        <v>8</v>
      </c>
      <c r="H3" s="73" t="s">
        <v>60</v>
      </c>
      <c r="I3" s="192" t="s">
        <v>61</v>
      </c>
      <c r="J3" s="156">
        <v>100000</v>
      </c>
      <c r="K3" s="70"/>
      <c r="L3" s="70"/>
    </row>
    <row r="4" spans="1:15" s="69" customFormat="1" ht="16.5" customHeight="1">
      <c r="A4" s="75" t="s">
        <v>35</v>
      </c>
      <c r="B4" s="166">
        <f aca="true" t="shared" si="0" ref="B4:H4">SUM(B5:B8)</f>
        <v>0</v>
      </c>
      <c r="C4" s="167">
        <f t="shared" si="0"/>
        <v>2</v>
      </c>
      <c r="D4" s="168">
        <f t="shared" si="0"/>
        <v>7</v>
      </c>
      <c r="E4" s="167">
        <f t="shared" si="0"/>
        <v>9</v>
      </c>
      <c r="F4" s="168">
        <f t="shared" si="0"/>
        <v>1</v>
      </c>
      <c r="G4" s="168">
        <f t="shared" si="0"/>
        <v>4</v>
      </c>
      <c r="H4" s="168">
        <f t="shared" si="0"/>
        <v>0</v>
      </c>
      <c r="I4" s="170">
        <f>SUM(B4:H4)</f>
        <v>23</v>
      </c>
      <c r="J4" s="171">
        <f aca="true" t="shared" si="1" ref="J4:J35">I4/B$84*100000</f>
        <v>1.0052733141457253</v>
      </c>
      <c r="K4" s="70"/>
      <c r="L4" s="70"/>
      <c r="M4" s="70"/>
      <c r="N4" s="70"/>
      <c r="O4" s="70"/>
    </row>
    <row r="5" spans="1:10" s="104" customFormat="1" ht="16.5" customHeight="1">
      <c r="A5" s="108" t="s">
        <v>13</v>
      </c>
      <c r="B5" s="35">
        <v>0</v>
      </c>
      <c r="C5" s="22">
        <v>0</v>
      </c>
      <c r="D5" s="32">
        <v>0</v>
      </c>
      <c r="E5" s="22">
        <v>1</v>
      </c>
      <c r="F5" s="32">
        <v>1</v>
      </c>
      <c r="G5" s="22">
        <v>0</v>
      </c>
      <c r="H5" s="23">
        <v>0</v>
      </c>
      <c r="I5" s="45">
        <f aca="true" t="shared" si="2" ref="I5:I68">SUM(B5:H5)</f>
        <v>2</v>
      </c>
      <c r="J5" s="124">
        <f t="shared" si="1"/>
        <v>0.08741507079528046</v>
      </c>
    </row>
    <row r="6" spans="1:10" s="104" customFormat="1" ht="16.5" customHeight="1">
      <c r="A6" s="108" t="s">
        <v>14</v>
      </c>
      <c r="B6" s="35">
        <v>0</v>
      </c>
      <c r="C6" s="22">
        <v>0</v>
      </c>
      <c r="D6" s="32">
        <v>1</v>
      </c>
      <c r="E6" s="22">
        <v>0</v>
      </c>
      <c r="F6" s="32">
        <v>0</v>
      </c>
      <c r="G6" s="22">
        <v>2</v>
      </c>
      <c r="H6" s="23">
        <v>0</v>
      </c>
      <c r="I6" s="45">
        <f t="shared" si="2"/>
        <v>3</v>
      </c>
      <c r="J6" s="124">
        <f t="shared" si="1"/>
        <v>0.13112260619292068</v>
      </c>
    </row>
    <row r="7" spans="1:10" s="104" customFormat="1" ht="16.5" customHeight="1">
      <c r="A7" s="108" t="s">
        <v>15</v>
      </c>
      <c r="B7" s="35">
        <v>0</v>
      </c>
      <c r="C7" s="22">
        <v>2</v>
      </c>
      <c r="D7" s="32">
        <v>6</v>
      </c>
      <c r="E7" s="22">
        <v>8</v>
      </c>
      <c r="F7" s="32">
        <v>0</v>
      </c>
      <c r="G7" s="22">
        <v>2</v>
      </c>
      <c r="H7" s="23">
        <v>0</v>
      </c>
      <c r="I7" s="45">
        <f t="shared" si="2"/>
        <v>18</v>
      </c>
      <c r="J7" s="124">
        <f t="shared" si="1"/>
        <v>0.786735637157524</v>
      </c>
    </row>
    <row r="8" spans="1:10" ht="16.5" customHeight="1">
      <c r="A8" s="29" t="s">
        <v>16</v>
      </c>
      <c r="B8" s="46">
        <v>0</v>
      </c>
      <c r="C8" s="47">
        <v>0</v>
      </c>
      <c r="D8" s="48">
        <v>0</v>
      </c>
      <c r="E8" s="47">
        <v>0</v>
      </c>
      <c r="F8" s="48">
        <v>0</v>
      </c>
      <c r="G8" s="47">
        <v>0</v>
      </c>
      <c r="H8" s="49">
        <v>0</v>
      </c>
      <c r="I8" s="50">
        <f t="shared" si="2"/>
        <v>0</v>
      </c>
      <c r="J8" s="111">
        <f t="shared" si="1"/>
        <v>0</v>
      </c>
    </row>
    <row r="9" spans="1:10" s="69" customFormat="1" ht="16.5" customHeight="1">
      <c r="A9" s="75" t="s">
        <v>34</v>
      </c>
      <c r="B9" s="166">
        <f aca="true" t="shared" si="3" ref="B9:H9">SUM(B10:B13)</f>
        <v>10</v>
      </c>
      <c r="C9" s="167">
        <f t="shared" si="3"/>
        <v>4</v>
      </c>
      <c r="D9" s="168">
        <f t="shared" si="3"/>
        <v>11</v>
      </c>
      <c r="E9" s="167">
        <f t="shared" si="3"/>
        <v>14</v>
      </c>
      <c r="F9" s="168">
        <f t="shared" si="3"/>
        <v>2</v>
      </c>
      <c r="G9" s="168">
        <f t="shared" si="3"/>
        <v>5</v>
      </c>
      <c r="H9" s="168">
        <f t="shared" si="3"/>
        <v>1</v>
      </c>
      <c r="I9" s="170">
        <f t="shared" si="2"/>
        <v>47</v>
      </c>
      <c r="J9" s="171">
        <f t="shared" si="1"/>
        <v>2.054254163689091</v>
      </c>
    </row>
    <row r="10" spans="1:10" s="104" customFormat="1" ht="16.5" customHeight="1">
      <c r="A10" s="108" t="s">
        <v>13</v>
      </c>
      <c r="B10" s="35">
        <v>9</v>
      </c>
      <c r="C10" s="22">
        <v>4</v>
      </c>
      <c r="D10" s="32">
        <v>10</v>
      </c>
      <c r="E10" s="22">
        <v>12</v>
      </c>
      <c r="F10" s="32">
        <v>2</v>
      </c>
      <c r="G10" s="22">
        <v>2</v>
      </c>
      <c r="H10" s="23">
        <v>1</v>
      </c>
      <c r="I10" s="45">
        <f t="shared" si="2"/>
        <v>40</v>
      </c>
      <c r="J10" s="112">
        <f t="shared" si="1"/>
        <v>1.7483014159056092</v>
      </c>
    </row>
    <row r="11" spans="1:10" s="104" customFormat="1" ht="16.5" customHeight="1">
      <c r="A11" s="108" t="s">
        <v>14</v>
      </c>
      <c r="B11" s="35">
        <v>0</v>
      </c>
      <c r="C11" s="22">
        <v>0</v>
      </c>
      <c r="D11" s="32">
        <v>1</v>
      </c>
      <c r="E11" s="22">
        <v>1</v>
      </c>
      <c r="F11" s="32">
        <v>0</v>
      </c>
      <c r="G11" s="22">
        <v>3</v>
      </c>
      <c r="H11" s="23">
        <v>0</v>
      </c>
      <c r="I11" s="45">
        <f t="shared" si="2"/>
        <v>5</v>
      </c>
      <c r="J11" s="124">
        <f t="shared" si="1"/>
        <v>0.21853767698820115</v>
      </c>
    </row>
    <row r="12" spans="1:10" ht="16.5" customHeight="1">
      <c r="A12" s="108" t="s">
        <v>15</v>
      </c>
      <c r="B12" s="35">
        <v>1</v>
      </c>
      <c r="C12" s="22">
        <v>0</v>
      </c>
      <c r="D12" s="32">
        <v>0</v>
      </c>
      <c r="E12" s="22">
        <v>1</v>
      </c>
      <c r="F12" s="32">
        <v>0</v>
      </c>
      <c r="G12" s="22">
        <v>0</v>
      </c>
      <c r="H12" s="23">
        <v>0</v>
      </c>
      <c r="I12" s="45">
        <f t="shared" si="2"/>
        <v>2</v>
      </c>
      <c r="J12" s="124">
        <f t="shared" si="1"/>
        <v>0.08741507079528046</v>
      </c>
    </row>
    <row r="13" spans="1:10" ht="16.5" customHeight="1">
      <c r="A13" s="29" t="s">
        <v>16</v>
      </c>
      <c r="B13" s="36">
        <v>0</v>
      </c>
      <c r="C13" s="25">
        <v>0</v>
      </c>
      <c r="D13" s="33">
        <v>0</v>
      </c>
      <c r="E13" s="25">
        <v>0</v>
      </c>
      <c r="F13" s="33">
        <v>0</v>
      </c>
      <c r="G13" s="25">
        <v>0</v>
      </c>
      <c r="H13" s="26">
        <v>0</v>
      </c>
      <c r="I13" s="51">
        <f t="shared" si="2"/>
        <v>0</v>
      </c>
      <c r="J13" s="113">
        <f t="shared" si="1"/>
        <v>0</v>
      </c>
    </row>
    <row r="14" spans="1:10" s="69" customFormat="1" ht="16.5" customHeight="1">
      <c r="A14" s="75" t="s">
        <v>42</v>
      </c>
      <c r="B14" s="166">
        <f aca="true" t="shared" si="4" ref="B14:H14">SUM(B15:B18)</f>
        <v>2</v>
      </c>
      <c r="C14" s="167">
        <f t="shared" si="4"/>
        <v>1</v>
      </c>
      <c r="D14" s="168">
        <f t="shared" si="4"/>
        <v>11</v>
      </c>
      <c r="E14" s="167">
        <f t="shared" si="4"/>
        <v>29</v>
      </c>
      <c r="F14" s="168">
        <f t="shared" si="4"/>
        <v>18</v>
      </c>
      <c r="G14" s="168">
        <f t="shared" si="4"/>
        <v>63</v>
      </c>
      <c r="H14" s="168">
        <f t="shared" si="4"/>
        <v>0</v>
      </c>
      <c r="I14" s="170">
        <f t="shared" si="2"/>
        <v>124</v>
      </c>
      <c r="J14" s="171">
        <f t="shared" si="1"/>
        <v>5.419734389307388</v>
      </c>
    </row>
    <row r="15" spans="1:10" s="104" customFormat="1" ht="16.5" customHeight="1">
      <c r="A15" s="108" t="s">
        <v>13</v>
      </c>
      <c r="B15" s="35">
        <v>1</v>
      </c>
      <c r="C15" s="22">
        <v>1</v>
      </c>
      <c r="D15" s="32">
        <v>5</v>
      </c>
      <c r="E15" s="22">
        <v>23</v>
      </c>
      <c r="F15" s="32">
        <v>16</v>
      </c>
      <c r="G15" s="22">
        <v>62</v>
      </c>
      <c r="H15" s="23">
        <v>0</v>
      </c>
      <c r="I15" s="45">
        <f t="shared" si="2"/>
        <v>108</v>
      </c>
      <c r="J15" s="112">
        <f t="shared" si="1"/>
        <v>4.720413822945145</v>
      </c>
    </row>
    <row r="16" spans="1:10" s="104" customFormat="1" ht="16.5" customHeight="1">
      <c r="A16" s="108" t="s">
        <v>14</v>
      </c>
      <c r="B16" s="35">
        <v>1</v>
      </c>
      <c r="C16" s="22">
        <v>0</v>
      </c>
      <c r="D16" s="32">
        <v>6</v>
      </c>
      <c r="E16" s="22">
        <v>6</v>
      </c>
      <c r="F16" s="32">
        <v>2</v>
      </c>
      <c r="G16" s="22">
        <v>1</v>
      </c>
      <c r="H16" s="23">
        <v>0</v>
      </c>
      <c r="I16" s="45">
        <f t="shared" si="2"/>
        <v>16</v>
      </c>
      <c r="J16" s="124">
        <f t="shared" si="1"/>
        <v>0.6993205663622437</v>
      </c>
    </row>
    <row r="17" spans="1:10" ht="16.5" customHeight="1">
      <c r="A17" s="108" t="s">
        <v>15</v>
      </c>
      <c r="B17" s="35">
        <v>0</v>
      </c>
      <c r="C17" s="22">
        <v>0</v>
      </c>
      <c r="D17" s="32">
        <v>0</v>
      </c>
      <c r="E17" s="22">
        <v>0</v>
      </c>
      <c r="F17" s="32">
        <v>0</v>
      </c>
      <c r="G17" s="22">
        <v>0</v>
      </c>
      <c r="H17" s="23">
        <v>0</v>
      </c>
      <c r="I17" s="45">
        <f t="shared" si="2"/>
        <v>0</v>
      </c>
      <c r="J17" s="112">
        <f t="shared" si="1"/>
        <v>0</v>
      </c>
    </row>
    <row r="18" spans="1:10" ht="16.5" customHeight="1">
      <c r="A18" s="29" t="s">
        <v>16</v>
      </c>
      <c r="B18" s="52">
        <v>0</v>
      </c>
      <c r="C18" s="53">
        <v>0</v>
      </c>
      <c r="D18" s="54">
        <v>0</v>
      </c>
      <c r="E18" s="53">
        <v>0</v>
      </c>
      <c r="F18" s="54">
        <v>0</v>
      </c>
      <c r="G18" s="53">
        <v>0</v>
      </c>
      <c r="H18" s="49">
        <v>0</v>
      </c>
      <c r="I18" s="56">
        <f t="shared" si="2"/>
        <v>0</v>
      </c>
      <c r="J18" s="114">
        <f t="shared" si="1"/>
        <v>0</v>
      </c>
    </row>
    <row r="19" spans="1:10" s="69" customFormat="1" ht="16.5" customHeight="1">
      <c r="A19" s="75" t="s">
        <v>56</v>
      </c>
      <c r="B19" s="166">
        <f aca="true" t="shared" si="5" ref="B19:H19">SUM(B20:B23)</f>
        <v>0</v>
      </c>
      <c r="C19" s="167">
        <f t="shared" si="5"/>
        <v>0</v>
      </c>
      <c r="D19" s="168">
        <f t="shared" si="5"/>
        <v>3</v>
      </c>
      <c r="E19" s="167">
        <f t="shared" si="5"/>
        <v>2</v>
      </c>
      <c r="F19" s="168">
        <f t="shared" si="5"/>
        <v>4</v>
      </c>
      <c r="G19" s="168">
        <f t="shared" si="5"/>
        <v>1</v>
      </c>
      <c r="H19" s="168">
        <f t="shared" si="5"/>
        <v>0</v>
      </c>
      <c r="I19" s="170">
        <f t="shared" si="2"/>
        <v>10</v>
      </c>
      <c r="J19" s="172">
        <f t="shared" si="1"/>
        <v>0.4370753539764023</v>
      </c>
    </row>
    <row r="20" spans="1:10" s="104" customFormat="1" ht="16.5" customHeight="1">
      <c r="A20" s="108" t="s">
        <v>13</v>
      </c>
      <c r="B20" s="35">
        <v>0</v>
      </c>
      <c r="C20" s="22">
        <v>0</v>
      </c>
      <c r="D20" s="32">
        <v>0</v>
      </c>
      <c r="E20" s="22">
        <v>1</v>
      </c>
      <c r="F20" s="32">
        <v>3</v>
      </c>
      <c r="G20" s="22">
        <v>1</v>
      </c>
      <c r="H20" s="23">
        <v>0</v>
      </c>
      <c r="I20" s="45">
        <f t="shared" si="2"/>
        <v>5</v>
      </c>
      <c r="J20" s="124">
        <f t="shared" si="1"/>
        <v>0.21853767698820115</v>
      </c>
    </row>
    <row r="21" spans="1:10" s="104" customFormat="1" ht="16.5" customHeight="1">
      <c r="A21" s="108" t="s">
        <v>14</v>
      </c>
      <c r="B21" s="35">
        <v>0</v>
      </c>
      <c r="C21" s="22">
        <v>0</v>
      </c>
      <c r="D21" s="32">
        <v>3</v>
      </c>
      <c r="E21" s="22">
        <v>1</v>
      </c>
      <c r="F21" s="32">
        <v>1</v>
      </c>
      <c r="G21" s="22">
        <v>0</v>
      </c>
      <c r="H21" s="23">
        <v>0</v>
      </c>
      <c r="I21" s="45">
        <f t="shared" si="2"/>
        <v>5</v>
      </c>
      <c r="J21" s="124">
        <f t="shared" si="1"/>
        <v>0.21853767698820115</v>
      </c>
    </row>
    <row r="22" spans="1:10" s="104" customFormat="1" ht="16.5" customHeight="1">
      <c r="A22" s="108" t="s">
        <v>15</v>
      </c>
      <c r="B22" s="35">
        <v>0</v>
      </c>
      <c r="C22" s="22">
        <v>0</v>
      </c>
      <c r="D22" s="32">
        <v>0</v>
      </c>
      <c r="E22" s="22">
        <v>0</v>
      </c>
      <c r="F22" s="32">
        <v>0</v>
      </c>
      <c r="G22" s="22">
        <v>0</v>
      </c>
      <c r="H22" s="23">
        <v>0</v>
      </c>
      <c r="I22" s="45">
        <f t="shared" si="2"/>
        <v>0</v>
      </c>
      <c r="J22" s="112">
        <f t="shared" si="1"/>
        <v>0</v>
      </c>
    </row>
    <row r="23" spans="1:10" s="104" customFormat="1" ht="16.5" customHeight="1">
      <c r="A23" s="24" t="s">
        <v>16</v>
      </c>
      <c r="B23" s="36">
        <v>0</v>
      </c>
      <c r="C23" s="25">
        <v>0</v>
      </c>
      <c r="D23" s="33">
        <v>0</v>
      </c>
      <c r="E23" s="25">
        <v>0</v>
      </c>
      <c r="F23" s="33">
        <v>0</v>
      </c>
      <c r="G23" s="25">
        <v>0</v>
      </c>
      <c r="H23" s="26">
        <v>0</v>
      </c>
      <c r="I23" s="51">
        <f t="shared" si="2"/>
        <v>0</v>
      </c>
      <c r="J23" s="113">
        <f t="shared" si="1"/>
        <v>0</v>
      </c>
    </row>
    <row r="24" spans="1:10" s="104" customFormat="1" ht="16.5" customHeight="1">
      <c r="A24" s="147" t="s">
        <v>57</v>
      </c>
      <c r="B24" s="148">
        <f aca="true" t="shared" si="6" ref="B24:H24">SUM(B25:B28)</f>
        <v>0</v>
      </c>
      <c r="C24" s="149">
        <f t="shared" si="6"/>
        <v>0</v>
      </c>
      <c r="D24" s="150">
        <f t="shared" si="6"/>
        <v>0</v>
      </c>
      <c r="E24" s="149">
        <f t="shared" si="6"/>
        <v>1</v>
      </c>
      <c r="F24" s="150">
        <f t="shared" si="6"/>
        <v>0</v>
      </c>
      <c r="G24" s="150">
        <f t="shared" si="6"/>
        <v>0</v>
      </c>
      <c r="H24" s="150">
        <f t="shared" si="6"/>
        <v>0</v>
      </c>
      <c r="I24" s="152">
        <f t="shared" si="2"/>
        <v>1</v>
      </c>
      <c r="J24" s="190">
        <f t="shared" si="1"/>
        <v>0.04370753539764023</v>
      </c>
    </row>
    <row r="25" spans="1:10" s="104" customFormat="1" ht="16.5" customHeight="1">
      <c r="A25" s="108" t="s">
        <v>13</v>
      </c>
      <c r="B25" s="35">
        <v>0</v>
      </c>
      <c r="C25" s="22">
        <v>0</v>
      </c>
      <c r="D25" s="32">
        <v>0</v>
      </c>
      <c r="E25" s="22">
        <v>1</v>
      </c>
      <c r="F25" s="32">
        <v>0</v>
      </c>
      <c r="G25" s="32">
        <v>0</v>
      </c>
      <c r="H25" s="23">
        <v>0</v>
      </c>
      <c r="I25" s="45">
        <f t="shared" si="2"/>
        <v>1</v>
      </c>
      <c r="J25" s="124">
        <f t="shared" si="1"/>
        <v>0.04370753539764023</v>
      </c>
    </row>
    <row r="26" spans="1:10" ht="16.5" customHeight="1">
      <c r="A26" s="108" t="s">
        <v>14</v>
      </c>
      <c r="B26" s="35">
        <v>0</v>
      </c>
      <c r="C26" s="22">
        <v>0</v>
      </c>
      <c r="D26" s="32">
        <v>0</v>
      </c>
      <c r="E26" s="22">
        <v>0</v>
      </c>
      <c r="F26" s="32">
        <v>0</v>
      </c>
      <c r="G26" s="22">
        <v>0</v>
      </c>
      <c r="H26" s="23">
        <v>0</v>
      </c>
      <c r="I26" s="45">
        <f t="shared" si="2"/>
        <v>0</v>
      </c>
      <c r="J26" s="112">
        <f t="shared" si="1"/>
        <v>0</v>
      </c>
    </row>
    <row r="27" spans="1:10" ht="16.5" customHeight="1">
      <c r="A27" s="108" t="s">
        <v>15</v>
      </c>
      <c r="B27" s="35">
        <v>0</v>
      </c>
      <c r="C27" s="22">
        <v>0</v>
      </c>
      <c r="D27" s="32">
        <v>0</v>
      </c>
      <c r="E27" s="22">
        <v>0</v>
      </c>
      <c r="F27" s="32">
        <v>0</v>
      </c>
      <c r="G27" s="22">
        <v>0</v>
      </c>
      <c r="H27" s="23">
        <v>0</v>
      </c>
      <c r="I27" s="45">
        <f t="shared" si="2"/>
        <v>0</v>
      </c>
      <c r="J27" s="112">
        <f t="shared" si="1"/>
        <v>0</v>
      </c>
    </row>
    <row r="28" spans="1:10" ht="16.5" customHeight="1">
      <c r="A28" s="29" t="s">
        <v>16</v>
      </c>
      <c r="B28" s="57">
        <v>0</v>
      </c>
      <c r="C28" s="58">
        <v>0</v>
      </c>
      <c r="D28" s="59">
        <v>0</v>
      </c>
      <c r="E28" s="58">
        <v>0</v>
      </c>
      <c r="F28" s="59">
        <v>0</v>
      </c>
      <c r="G28" s="58">
        <v>0</v>
      </c>
      <c r="H28" s="49">
        <v>0</v>
      </c>
      <c r="I28" s="61">
        <f t="shared" si="2"/>
        <v>0</v>
      </c>
      <c r="J28" s="115">
        <f t="shared" si="1"/>
        <v>0</v>
      </c>
    </row>
    <row r="29" spans="1:10" s="69" customFormat="1" ht="16.5" customHeight="1">
      <c r="A29" s="75" t="s">
        <v>36</v>
      </c>
      <c r="B29" s="166">
        <f aca="true" t="shared" si="7" ref="B29:H29">SUM(B30:B34)</f>
        <v>7</v>
      </c>
      <c r="C29" s="167">
        <f t="shared" si="7"/>
        <v>49</v>
      </c>
      <c r="D29" s="168">
        <f t="shared" si="7"/>
        <v>90</v>
      </c>
      <c r="E29" s="167">
        <f t="shared" si="7"/>
        <v>47</v>
      </c>
      <c r="F29" s="168">
        <f t="shared" si="7"/>
        <v>20</v>
      </c>
      <c r="G29" s="168">
        <f t="shared" si="7"/>
        <v>19</v>
      </c>
      <c r="H29" s="168">
        <f t="shared" si="7"/>
        <v>0</v>
      </c>
      <c r="I29" s="170">
        <f t="shared" si="2"/>
        <v>232</v>
      </c>
      <c r="J29" s="171">
        <f t="shared" si="1"/>
        <v>10.140148212252534</v>
      </c>
    </row>
    <row r="30" spans="1:10" s="104" customFormat="1" ht="16.5" customHeight="1">
      <c r="A30" s="108" t="s">
        <v>13</v>
      </c>
      <c r="B30" s="35">
        <v>0</v>
      </c>
      <c r="C30" s="22">
        <v>0</v>
      </c>
      <c r="D30" s="32">
        <v>0</v>
      </c>
      <c r="E30" s="22">
        <v>0</v>
      </c>
      <c r="F30" s="32">
        <v>0</v>
      </c>
      <c r="G30" s="22">
        <v>0</v>
      </c>
      <c r="H30" s="23">
        <v>0</v>
      </c>
      <c r="I30" s="45">
        <f t="shared" si="2"/>
        <v>0</v>
      </c>
      <c r="J30" s="112">
        <f t="shared" si="1"/>
        <v>0</v>
      </c>
    </row>
    <row r="31" spans="1:10" s="104" customFormat="1" ht="16.5" customHeight="1">
      <c r="A31" s="108" t="s">
        <v>14</v>
      </c>
      <c r="B31" s="35">
        <v>2</v>
      </c>
      <c r="C31" s="22">
        <v>8</v>
      </c>
      <c r="D31" s="32">
        <v>24</v>
      </c>
      <c r="E31" s="22">
        <v>30</v>
      </c>
      <c r="F31" s="32">
        <v>14</v>
      </c>
      <c r="G31" s="22">
        <v>16</v>
      </c>
      <c r="H31" s="23">
        <v>0</v>
      </c>
      <c r="I31" s="45">
        <f t="shared" si="2"/>
        <v>94</v>
      </c>
      <c r="J31" s="112">
        <f t="shared" si="1"/>
        <v>4.108508327378182</v>
      </c>
    </row>
    <row r="32" spans="1:10" s="104" customFormat="1" ht="16.5" customHeight="1">
      <c r="A32" s="108" t="s">
        <v>15</v>
      </c>
      <c r="B32" s="35">
        <v>5</v>
      </c>
      <c r="C32" s="22">
        <v>41</v>
      </c>
      <c r="D32" s="32">
        <v>65</v>
      </c>
      <c r="E32" s="22">
        <v>17</v>
      </c>
      <c r="F32" s="32">
        <v>6</v>
      </c>
      <c r="G32" s="22">
        <v>2</v>
      </c>
      <c r="H32" s="23">
        <v>0</v>
      </c>
      <c r="I32" s="45">
        <f t="shared" si="2"/>
        <v>136</v>
      </c>
      <c r="J32" s="112">
        <f t="shared" si="1"/>
        <v>5.944224814079072</v>
      </c>
    </row>
    <row r="33" spans="1:10" s="104" customFormat="1" ht="16.5" customHeight="1">
      <c r="A33" s="108" t="s">
        <v>62</v>
      </c>
      <c r="B33" s="35">
        <v>0</v>
      </c>
      <c r="C33" s="22">
        <v>0</v>
      </c>
      <c r="D33" s="22">
        <v>0</v>
      </c>
      <c r="E33" s="22">
        <v>0</v>
      </c>
      <c r="F33" s="22">
        <v>0</v>
      </c>
      <c r="G33" s="22">
        <v>1</v>
      </c>
      <c r="H33" s="22">
        <v>0</v>
      </c>
      <c r="I33" s="45">
        <f t="shared" si="2"/>
        <v>1</v>
      </c>
      <c r="J33" s="124">
        <f t="shared" si="1"/>
        <v>0.04370753539764023</v>
      </c>
    </row>
    <row r="34" spans="1:10" ht="16.5" customHeight="1">
      <c r="A34" s="29" t="s">
        <v>16</v>
      </c>
      <c r="B34" s="35">
        <v>0</v>
      </c>
      <c r="C34" s="22">
        <v>0</v>
      </c>
      <c r="D34" s="32">
        <v>1</v>
      </c>
      <c r="E34" s="22">
        <v>0</v>
      </c>
      <c r="F34" s="32">
        <v>0</v>
      </c>
      <c r="G34" s="22">
        <v>0</v>
      </c>
      <c r="H34" s="49">
        <v>0</v>
      </c>
      <c r="I34" s="45">
        <f t="shared" si="2"/>
        <v>1</v>
      </c>
      <c r="J34" s="124">
        <f t="shared" si="1"/>
        <v>0.04370753539764023</v>
      </c>
    </row>
    <row r="35" spans="1:10" s="69" customFormat="1" ht="16.5" customHeight="1">
      <c r="A35" s="81" t="s">
        <v>20</v>
      </c>
      <c r="B35" s="34">
        <v>1</v>
      </c>
      <c r="C35" s="27">
        <v>0</v>
      </c>
      <c r="D35" s="31">
        <v>2</v>
      </c>
      <c r="E35" s="27">
        <v>2</v>
      </c>
      <c r="F35" s="31">
        <v>0</v>
      </c>
      <c r="G35" s="31">
        <v>0</v>
      </c>
      <c r="H35" s="31">
        <v>0</v>
      </c>
      <c r="I35" s="170">
        <f t="shared" si="2"/>
        <v>5</v>
      </c>
      <c r="J35" s="173">
        <f t="shared" si="1"/>
        <v>0.21853767698820115</v>
      </c>
    </row>
    <row r="36" spans="1:10" s="69" customFormat="1" ht="16.5" customHeight="1">
      <c r="A36" s="75" t="s">
        <v>37</v>
      </c>
      <c r="B36" s="166">
        <f aca="true" t="shared" si="8" ref="B36:H36">SUM(B37+B43+B44)</f>
        <v>32</v>
      </c>
      <c r="C36" s="167">
        <f t="shared" si="8"/>
        <v>55</v>
      </c>
      <c r="D36" s="168">
        <f t="shared" si="8"/>
        <v>112</v>
      </c>
      <c r="E36" s="167">
        <f t="shared" si="8"/>
        <v>72</v>
      </c>
      <c r="F36" s="168">
        <f t="shared" si="8"/>
        <v>29</v>
      </c>
      <c r="G36" s="168">
        <f t="shared" si="8"/>
        <v>32</v>
      </c>
      <c r="H36" s="168">
        <f t="shared" si="8"/>
        <v>0</v>
      </c>
      <c r="I36" s="170">
        <f t="shared" si="2"/>
        <v>332</v>
      </c>
      <c r="J36" s="171">
        <f aca="true" t="shared" si="9" ref="J36:J67">I36/B$84*100000</f>
        <v>14.510901752016556</v>
      </c>
    </row>
    <row r="37" spans="1:10" s="104" customFormat="1" ht="16.5" customHeight="1">
      <c r="A37" s="108" t="s">
        <v>13</v>
      </c>
      <c r="B37" s="35">
        <f aca="true" t="shared" si="10" ref="B37:H37">SUM(B38:B42)</f>
        <v>32</v>
      </c>
      <c r="C37" s="22">
        <f t="shared" si="10"/>
        <v>55</v>
      </c>
      <c r="D37" s="22">
        <f t="shared" si="10"/>
        <v>112</v>
      </c>
      <c r="E37" s="22">
        <f t="shared" si="10"/>
        <v>72</v>
      </c>
      <c r="F37" s="22">
        <f t="shared" si="10"/>
        <v>29</v>
      </c>
      <c r="G37" s="22">
        <f t="shared" si="10"/>
        <v>32</v>
      </c>
      <c r="H37" s="22">
        <f t="shared" si="10"/>
        <v>0</v>
      </c>
      <c r="I37" s="45">
        <f t="shared" si="2"/>
        <v>332</v>
      </c>
      <c r="J37" s="112">
        <f t="shared" si="9"/>
        <v>14.510901752016556</v>
      </c>
    </row>
    <row r="38" spans="1:12" s="104" customFormat="1" ht="16.5" customHeight="1">
      <c r="A38" s="108" t="s">
        <v>22</v>
      </c>
      <c r="B38" s="35">
        <v>14</v>
      </c>
      <c r="C38" s="22">
        <v>20</v>
      </c>
      <c r="D38" s="32">
        <v>45</v>
      </c>
      <c r="E38" s="22">
        <v>25</v>
      </c>
      <c r="F38" s="32">
        <v>8</v>
      </c>
      <c r="G38" s="22">
        <v>8</v>
      </c>
      <c r="H38" s="23">
        <v>0</v>
      </c>
      <c r="I38" s="45">
        <f t="shared" si="2"/>
        <v>120</v>
      </c>
      <c r="J38" s="112">
        <f t="shared" si="9"/>
        <v>5.2449042477168275</v>
      </c>
      <c r="L38" s="105"/>
    </row>
    <row r="39" spans="1:10" s="104" customFormat="1" ht="16.5" customHeight="1">
      <c r="A39" s="108" t="s">
        <v>23</v>
      </c>
      <c r="B39" s="35">
        <v>1</v>
      </c>
      <c r="C39" s="22">
        <v>13</v>
      </c>
      <c r="D39" s="32">
        <v>17</v>
      </c>
      <c r="E39" s="22">
        <v>4</v>
      </c>
      <c r="F39" s="32">
        <v>0</v>
      </c>
      <c r="G39" s="22">
        <v>0</v>
      </c>
      <c r="H39" s="23">
        <v>0</v>
      </c>
      <c r="I39" s="45">
        <f t="shared" si="2"/>
        <v>35</v>
      </c>
      <c r="J39" s="112">
        <f t="shared" si="9"/>
        <v>1.5297637389174081</v>
      </c>
    </row>
    <row r="40" spans="1:10" s="104" customFormat="1" ht="16.5" customHeight="1">
      <c r="A40" s="108" t="s">
        <v>24</v>
      </c>
      <c r="B40" s="35">
        <v>2</v>
      </c>
      <c r="C40" s="22">
        <v>1</v>
      </c>
      <c r="D40" s="32">
        <v>2</v>
      </c>
      <c r="E40" s="22">
        <v>4</v>
      </c>
      <c r="F40" s="32">
        <v>0</v>
      </c>
      <c r="G40" s="22">
        <v>0</v>
      </c>
      <c r="H40" s="23">
        <v>0</v>
      </c>
      <c r="I40" s="45">
        <f t="shared" si="2"/>
        <v>9</v>
      </c>
      <c r="J40" s="124">
        <f t="shared" si="9"/>
        <v>0.393367818578762</v>
      </c>
    </row>
    <row r="41" spans="1:10" s="104" customFormat="1" ht="16.5" customHeight="1">
      <c r="A41" s="108" t="s">
        <v>25</v>
      </c>
      <c r="B41" s="35">
        <v>3</v>
      </c>
      <c r="C41" s="22">
        <v>3</v>
      </c>
      <c r="D41" s="32">
        <v>16</v>
      </c>
      <c r="E41" s="22">
        <v>17</v>
      </c>
      <c r="F41" s="32">
        <v>9</v>
      </c>
      <c r="G41" s="22">
        <v>14</v>
      </c>
      <c r="H41" s="49">
        <v>0</v>
      </c>
      <c r="I41" s="45">
        <f t="shared" si="2"/>
        <v>62</v>
      </c>
      <c r="J41" s="112">
        <f t="shared" si="9"/>
        <v>2.709867194653694</v>
      </c>
    </row>
    <row r="42" spans="1:10" s="104" customFormat="1" ht="16.5" customHeight="1">
      <c r="A42" s="108" t="s">
        <v>29</v>
      </c>
      <c r="B42" s="35">
        <v>12</v>
      </c>
      <c r="C42" s="22">
        <v>18</v>
      </c>
      <c r="D42" s="32">
        <v>32</v>
      </c>
      <c r="E42" s="22">
        <v>22</v>
      </c>
      <c r="F42" s="32">
        <v>12</v>
      </c>
      <c r="G42" s="22">
        <v>10</v>
      </c>
      <c r="H42" s="49">
        <v>0</v>
      </c>
      <c r="I42" s="45">
        <f t="shared" si="2"/>
        <v>106</v>
      </c>
      <c r="J42" s="124">
        <f t="shared" si="9"/>
        <v>4.632998752149865</v>
      </c>
    </row>
    <row r="43" spans="1:10" ht="16.5" customHeight="1">
      <c r="A43" s="108" t="s">
        <v>14</v>
      </c>
      <c r="B43" s="35">
        <v>0</v>
      </c>
      <c r="C43" s="22">
        <v>0</v>
      </c>
      <c r="D43" s="32">
        <v>0</v>
      </c>
      <c r="E43" s="22">
        <v>0</v>
      </c>
      <c r="F43" s="32">
        <v>0</v>
      </c>
      <c r="G43" s="22">
        <v>0</v>
      </c>
      <c r="H43" s="49">
        <v>0</v>
      </c>
      <c r="I43" s="45">
        <f t="shared" si="2"/>
        <v>0</v>
      </c>
      <c r="J43" s="112">
        <f t="shared" si="9"/>
        <v>0</v>
      </c>
    </row>
    <row r="44" spans="1:10" ht="16.5" customHeight="1">
      <c r="A44" s="29" t="s">
        <v>16</v>
      </c>
      <c r="B44" s="52">
        <v>0</v>
      </c>
      <c r="C44" s="53">
        <v>0</v>
      </c>
      <c r="D44" s="54">
        <v>0</v>
      </c>
      <c r="E44" s="53">
        <v>0</v>
      </c>
      <c r="F44" s="54">
        <v>0</v>
      </c>
      <c r="G44" s="53">
        <v>0</v>
      </c>
      <c r="H44" s="49">
        <v>0</v>
      </c>
      <c r="I44" s="56">
        <f t="shared" si="2"/>
        <v>0</v>
      </c>
      <c r="J44" s="114">
        <f t="shared" si="9"/>
        <v>0</v>
      </c>
    </row>
    <row r="45" spans="1:10" s="69" customFormat="1" ht="16.5" customHeight="1">
      <c r="A45" s="106" t="s">
        <v>54</v>
      </c>
      <c r="B45" s="34">
        <v>1</v>
      </c>
      <c r="C45" s="27">
        <v>0</v>
      </c>
      <c r="D45" s="31">
        <v>1</v>
      </c>
      <c r="E45" s="27">
        <v>1</v>
      </c>
      <c r="F45" s="31">
        <v>1</v>
      </c>
      <c r="G45" s="27">
        <v>0</v>
      </c>
      <c r="H45" s="27">
        <v>0</v>
      </c>
      <c r="I45" s="146">
        <f t="shared" si="2"/>
        <v>4</v>
      </c>
      <c r="J45" s="173">
        <f t="shared" si="9"/>
        <v>0.17483014159056093</v>
      </c>
    </row>
    <row r="46" spans="1:10" s="69" customFormat="1" ht="16.5" customHeight="1">
      <c r="A46" s="106" t="s">
        <v>55</v>
      </c>
      <c r="B46" s="34">
        <v>3</v>
      </c>
      <c r="C46" s="27">
        <v>0</v>
      </c>
      <c r="D46" s="31">
        <v>1</v>
      </c>
      <c r="E46" s="27">
        <v>2</v>
      </c>
      <c r="F46" s="31">
        <v>0</v>
      </c>
      <c r="G46" s="27">
        <v>4</v>
      </c>
      <c r="H46" s="28">
        <v>0</v>
      </c>
      <c r="I46" s="146">
        <f t="shared" si="2"/>
        <v>10</v>
      </c>
      <c r="J46" s="173">
        <f t="shared" si="9"/>
        <v>0.4370753539764023</v>
      </c>
    </row>
    <row r="47" spans="1:10" s="69" customFormat="1" ht="16.5" customHeight="1">
      <c r="A47" s="75" t="s">
        <v>30</v>
      </c>
      <c r="B47" s="166">
        <f aca="true" t="shared" si="11" ref="B47:H47">SUM(B48:B51)</f>
        <v>3</v>
      </c>
      <c r="C47" s="167">
        <f t="shared" si="11"/>
        <v>1</v>
      </c>
      <c r="D47" s="168">
        <f t="shared" si="11"/>
        <v>9</v>
      </c>
      <c r="E47" s="167">
        <f t="shared" si="11"/>
        <v>4</v>
      </c>
      <c r="F47" s="168">
        <f t="shared" si="11"/>
        <v>2</v>
      </c>
      <c r="G47" s="168">
        <f t="shared" si="11"/>
        <v>0</v>
      </c>
      <c r="H47" s="168">
        <f t="shared" si="11"/>
        <v>0</v>
      </c>
      <c r="I47" s="170">
        <f t="shared" si="2"/>
        <v>19</v>
      </c>
      <c r="J47" s="172">
        <f t="shared" si="9"/>
        <v>0.8304431725551644</v>
      </c>
    </row>
    <row r="48" spans="1:10" s="104" customFormat="1" ht="16.5" customHeight="1">
      <c r="A48" s="108" t="s">
        <v>13</v>
      </c>
      <c r="B48" s="57">
        <v>3</v>
      </c>
      <c r="C48" s="58">
        <v>1</v>
      </c>
      <c r="D48" s="59">
        <v>9</v>
      </c>
      <c r="E48" s="58">
        <v>3</v>
      </c>
      <c r="F48" s="59">
        <v>2</v>
      </c>
      <c r="G48" s="58">
        <v>0</v>
      </c>
      <c r="H48" s="23">
        <v>0</v>
      </c>
      <c r="I48" s="61">
        <f t="shared" si="2"/>
        <v>18</v>
      </c>
      <c r="J48" s="133">
        <f t="shared" si="9"/>
        <v>0.786735637157524</v>
      </c>
    </row>
    <row r="49" spans="1:10" s="104" customFormat="1" ht="16.5" customHeight="1">
      <c r="A49" s="108" t="s">
        <v>14</v>
      </c>
      <c r="B49" s="154">
        <v>0</v>
      </c>
      <c r="C49" s="137">
        <v>0</v>
      </c>
      <c r="D49" s="137">
        <v>0</v>
      </c>
      <c r="E49" s="137">
        <v>1</v>
      </c>
      <c r="F49" s="137">
        <v>0</v>
      </c>
      <c r="G49" s="137">
        <v>0</v>
      </c>
      <c r="H49" s="23">
        <v>0</v>
      </c>
      <c r="I49" s="195">
        <f t="shared" si="2"/>
        <v>1</v>
      </c>
      <c r="J49" s="191">
        <f t="shared" si="9"/>
        <v>0.04370753539764023</v>
      </c>
    </row>
    <row r="50" spans="1:10" ht="16.5" customHeight="1">
      <c r="A50" s="66" t="s">
        <v>15</v>
      </c>
      <c r="B50" s="62">
        <v>0</v>
      </c>
      <c r="C50" s="63">
        <v>0</v>
      </c>
      <c r="D50" s="64">
        <v>0</v>
      </c>
      <c r="E50" s="63">
        <v>0</v>
      </c>
      <c r="F50" s="64">
        <v>0</v>
      </c>
      <c r="G50" s="63">
        <v>0</v>
      </c>
      <c r="H50" s="23">
        <v>0</v>
      </c>
      <c r="I50" s="45">
        <f t="shared" si="2"/>
        <v>0</v>
      </c>
      <c r="J50" s="112">
        <f t="shared" si="9"/>
        <v>0</v>
      </c>
    </row>
    <row r="51" spans="1:10" s="104" customFormat="1" ht="16.5" customHeight="1">
      <c r="A51" s="37" t="s">
        <v>16</v>
      </c>
      <c r="B51" s="128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49">
        <v>0</v>
      </c>
      <c r="I51" s="56">
        <f t="shared" si="2"/>
        <v>0</v>
      </c>
      <c r="J51" s="114">
        <f t="shared" si="9"/>
        <v>0</v>
      </c>
    </row>
    <row r="52" spans="1:10" s="69" customFormat="1" ht="16.5" customHeight="1">
      <c r="A52" s="81" t="s">
        <v>21</v>
      </c>
      <c r="B52" s="174">
        <v>0</v>
      </c>
      <c r="C52" s="175">
        <v>0</v>
      </c>
      <c r="D52" s="176">
        <v>2</v>
      </c>
      <c r="E52" s="175">
        <v>0</v>
      </c>
      <c r="F52" s="176">
        <v>0</v>
      </c>
      <c r="G52" s="175">
        <v>2</v>
      </c>
      <c r="H52" s="177">
        <v>0</v>
      </c>
      <c r="I52" s="146">
        <f t="shared" si="2"/>
        <v>4</v>
      </c>
      <c r="J52" s="173">
        <f t="shared" si="9"/>
        <v>0.17483014159056093</v>
      </c>
    </row>
    <row r="53" spans="1:10" ht="16.5" customHeight="1">
      <c r="A53" s="81" t="s">
        <v>26</v>
      </c>
      <c r="B53" s="34">
        <v>0</v>
      </c>
      <c r="C53" s="27">
        <v>0</v>
      </c>
      <c r="D53" s="31">
        <v>0</v>
      </c>
      <c r="E53" s="27">
        <v>0</v>
      </c>
      <c r="F53" s="31">
        <v>0</v>
      </c>
      <c r="G53" s="27">
        <v>0</v>
      </c>
      <c r="H53" s="28">
        <v>0</v>
      </c>
      <c r="I53" s="146">
        <f t="shared" si="2"/>
        <v>0</v>
      </c>
      <c r="J53" s="119">
        <f t="shared" si="9"/>
        <v>0</v>
      </c>
    </row>
    <row r="54" spans="1:10" s="69" customFormat="1" ht="16.5" customHeight="1">
      <c r="A54" s="75" t="s">
        <v>41</v>
      </c>
      <c r="B54" s="166">
        <f aca="true" t="shared" si="12" ref="B54:H54">B55+B60</f>
        <v>2</v>
      </c>
      <c r="C54" s="167">
        <f t="shared" si="12"/>
        <v>11</v>
      </c>
      <c r="D54" s="168">
        <f t="shared" si="12"/>
        <v>70</v>
      </c>
      <c r="E54" s="167">
        <f t="shared" si="12"/>
        <v>49</v>
      </c>
      <c r="F54" s="168">
        <f t="shared" si="12"/>
        <v>4</v>
      </c>
      <c r="G54" s="168">
        <f t="shared" si="12"/>
        <v>9</v>
      </c>
      <c r="H54" s="168">
        <f t="shared" si="12"/>
        <v>0</v>
      </c>
      <c r="I54" s="170">
        <f t="shared" si="2"/>
        <v>145</v>
      </c>
      <c r="J54" s="171">
        <f t="shared" si="9"/>
        <v>6.337592632657834</v>
      </c>
    </row>
    <row r="55" spans="1:10" s="104" customFormat="1" ht="16.5" customHeight="1">
      <c r="A55" s="134" t="s">
        <v>59</v>
      </c>
      <c r="B55" s="129">
        <f aca="true" t="shared" si="13" ref="B55:H55">SUM(B56:B59)</f>
        <v>2</v>
      </c>
      <c r="C55" s="130">
        <f t="shared" si="13"/>
        <v>11</v>
      </c>
      <c r="D55" s="131">
        <f t="shared" si="13"/>
        <v>64</v>
      </c>
      <c r="E55" s="130">
        <f t="shared" si="13"/>
        <v>45</v>
      </c>
      <c r="F55" s="131">
        <f t="shared" si="13"/>
        <v>4</v>
      </c>
      <c r="G55" s="131">
        <f t="shared" si="13"/>
        <v>7</v>
      </c>
      <c r="H55" s="131">
        <f t="shared" si="13"/>
        <v>0</v>
      </c>
      <c r="I55" s="125">
        <f t="shared" si="2"/>
        <v>133</v>
      </c>
      <c r="J55" s="126">
        <f t="shared" si="9"/>
        <v>5.813102207886151</v>
      </c>
    </row>
    <row r="56" spans="1:10" s="104" customFormat="1" ht="16.5" customHeight="1">
      <c r="A56" s="66" t="s">
        <v>17</v>
      </c>
      <c r="B56" s="62">
        <v>1</v>
      </c>
      <c r="C56" s="63">
        <v>10</v>
      </c>
      <c r="D56" s="64">
        <v>55</v>
      </c>
      <c r="E56" s="63">
        <v>34</v>
      </c>
      <c r="F56" s="64">
        <v>3</v>
      </c>
      <c r="G56" s="63">
        <v>3</v>
      </c>
      <c r="H56" s="23">
        <v>0</v>
      </c>
      <c r="I56" s="45">
        <f t="shared" si="2"/>
        <v>106</v>
      </c>
      <c r="J56" s="112">
        <f t="shared" si="9"/>
        <v>4.632998752149865</v>
      </c>
    </row>
    <row r="57" spans="1:10" s="104" customFormat="1" ht="16.5" customHeight="1">
      <c r="A57" s="66" t="s">
        <v>18</v>
      </c>
      <c r="B57" s="35">
        <v>1</v>
      </c>
      <c r="C57" s="22">
        <v>1</v>
      </c>
      <c r="D57" s="32">
        <v>9</v>
      </c>
      <c r="E57" s="22">
        <v>11</v>
      </c>
      <c r="F57" s="32">
        <v>1</v>
      </c>
      <c r="G57" s="22">
        <v>4</v>
      </c>
      <c r="H57" s="23">
        <v>0</v>
      </c>
      <c r="I57" s="45">
        <f t="shared" si="2"/>
        <v>27</v>
      </c>
      <c r="J57" s="112">
        <f t="shared" si="9"/>
        <v>1.1801034557362862</v>
      </c>
    </row>
    <row r="58" spans="1:10" s="104" customFormat="1" ht="16.5" customHeight="1">
      <c r="A58" s="66" t="s">
        <v>19</v>
      </c>
      <c r="B58" s="62">
        <v>0</v>
      </c>
      <c r="C58" s="63">
        <v>0</v>
      </c>
      <c r="D58" s="64">
        <v>0</v>
      </c>
      <c r="E58" s="63">
        <v>0</v>
      </c>
      <c r="F58" s="64">
        <v>0</v>
      </c>
      <c r="G58" s="63">
        <v>0</v>
      </c>
      <c r="H58" s="23">
        <v>0</v>
      </c>
      <c r="I58" s="45">
        <f t="shared" si="2"/>
        <v>0</v>
      </c>
      <c r="J58" s="112">
        <f t="shared" si="9"/>
        <v>0</v>
      </c>
    </row>
    <row r="59" spans="1:10" s="104" customFormat="1" ht="16.5" customHeight="1">
      <c r="A59" s="66" t="s">
        <v>27</v>
      </c>
      <c r="B59" s="35">
        <v>0</v>
      </c>
      <c r="C59" s="22">
        <v>0</v>
      </c>
      <c r="D59" s="32">
        <v>0</v>
      </c>
      <c r="E59" s="22">
        <v>0</v>
      </c>
      <c r="F59" s="32">
        <v>0</v>
      </c>
      <c r="G59" s="22">
        <v>0</v>
      </c>
      <c r="H59" s="49">
        <v>0</v>
      </c>
      <c r="I59" s="45">
        <f t="shared" si="2"/>
        <v>0</v>
      </c>
      <c r="J59" s="112">
        <f t="shared" si="9"/>
        <v>0</v>
      </c>
    </row>
    <row r="60" spans="1:10" s="104" customFormat="1" ht="16.5" customHeight="1">
      <c r="A60" s="134" t="s">
        <v>58</v>
      </c>
      <c r="B60" s="129">
        <f aca="true" t="shared" si="14" ref="B60:H60">SUM(B61:B64)</f>
        <v>0</v>
      </c>
      <c r="C60" s="130">
        <f t="shared" si="14"/>
        <v>0</v>
      </c>
      <c r="D60" s="131">
        <f t="shared" si="14"/>
        <v>6</v>
      </c>
      <c r="E60" s="130">
        <f t="shared" si="14"/>
        <v>4</v>
      </c>
      <c r="F60" s="131">
        <f t="shared" si="14"/>
        <v>0</v>
      </c>
      <c r="G60" s="131">
        <f t="shared" si="14"/>
        <v>2</v>
      </c>
      <c r="H60" s="131">
        <f t="shared" si="14"/>
        <v>0</v>
      </c>
      <c r="I60" s="125">
        <f t="shared" si="2"/>
        <v>12</v>
      </c>
      <c r="J60" s="127">
        <f t="shared" si="9"/>
        <v>0.5244904247716827</v>
      </c>
    </row>
    <row r="61" spans="1:10" s="104" customFormat="1" ht="16.5" customHeight="1">
      <c r="A61" s="66" t="s">
        <v>17</v>
      </c>
      <c r="B61" s="62">
        <v>0</v>
      </c>
      <c r="C61" s="63">
        <v>0</v>
      </c>
      <c r="D61" s="64">
        <v>2</v>
      </c>
      <c r="E61" s="63">
        <v>0</v>
      </c>
      <c r="F61" s="64">
        <v>0</v>
      </c>
      <c r="G61" s="63">
        <v>1</v>
      </c>
      <c r="H61" s="23">
        <v>0</v>
      </c>
      <c r="I61" s="45">
        <f t="shared" si="2"/>
        <v>3</v>
      </c>
      <c r="J61" s="124">
        <f t="shared" si="9"/>
        <v>0.13112260619292068</v>
      </c>
    </row>
    <row r="62" spans="1:10" s="104" customFormat="1" ht="16.5" customHeight="1">
      <c r="A62" s="108" t="s">
        <v>18</v>
      </c>
      <c r="B62" s="35">
        <v>0</v>
      </c>
      <c r="C62" s="22">
        <v>0</v>
      </c>
      <c r="D62" s="32">
        <v>4</v>
      </c>
      <c r="E62" s="22">
        <v>4</v>
      </c>
      <c r="F62" s="32">
        <v>0</v>
      </c>
      <c r="G62" s="22">
        <v>1</v>
      </c>
      <c r="H62" s="23">
        <v>0</v>
      </c>
      <c r="I62" s="61">
        <f t="shared" si="2"/>
        <v>9</v>
      </c>
      <c r="J62" s="133">
        <f t="shared" si="9"/>
        <v>0.393367818578762</v>
      </c>
    </row>
    <row r="63" spans="1:10" ht="16.5" customHeight="1">
      <c r="A63" s="66" t="s">
        <v>19</v>
      </c>
      <c r="B63" s="62">
        <v>0</v>
      </c>
      <c r="C63" s="63">
        <v>0</v>
      </c>
      <c r="D63" s="64">
        <v>0</v>
      </c>
      <c r="E63" s="63">
        <v>0</v>
      </c>
      <c r="F63" s="64">
        <v>0</v>
      </c>
      <c r="G63" s="63">
        <v>0</v>
      </c>
      <c r="H63" s="23">
        <v>0</v>
      </c>
      <c r="I63" s="45">
        <f t="shared" si="2"/>
        <v>0</v>
      </c>
      <c r="J63" s="112">
        <f t="shared" si="9"/>
        <v>0</v>
      </c>
    </row>
    <row r="64" spans="1:10" ht="16.5" customHeight="1">
      <c r="A64" s="109" t="s">
        <v>27</v>
      </c>
      <c r="B64" s="57">
        <v>0</v>
      </c>
      <c r="C64" s="58">
        <v>0</v>
      </c>
      <c r="D64" s="59">
        <v>0</v>
      </c>
      <c r="E64" s="58">
        <v>0</v>
      </c>
      <c r="F64" s="59">
        <v>0</v>
      </c>
      <c r="G64" s="58">
        <v>0</v>
      </c>
      <c r="H64" s="49">
        <v>0</v>
      </c>
      <c r="I64" s="61">
        <f t="shared" si="2"/>
        <v>0</v>
      </c>
      <c r="J64" s="115">
        <f t="shared" si="9"/>
        <v>0</v>
      </c>
    </row>
    <row r="65" spans="1:10" s="69" customFormat="1" ht="16.5" customHeight="1">
      <c r="A65" s="75" t="s">
        <v>38</v>
      </c>
      <c r="B65" s="166">
        <f aca="true" t="shared" si="15" ref="B65:H65">SUM(B66:B68)</f>
        <v>0</v>
      </c>
      <c r="C65" s="167">
        <f t="shared" si="15"/>
        <v>1</v>
      </c>
      <c r="D65" s="168">
        <f t="shared" si="15"/>
        <v>6</v>
      </c>
      <c r="E65" s="167">
        <f t="shared" si="15"/>
        <v>3</v>
      </c>
      <c r="F65" s="168">
        <f t="shared" si="15"/>
        <v>0</v>
      </c>
      <c r="G65" s="168">
        <f t="shared" si="15"/>
        <v>0</v>
      </c>
      <c r="H65" s="168">
        <f t="shared" si="15"/>
        <v>0</v>
      </c>
      <c r="I65" s="170">
        <f t="shared" si="2"/>
        <v>10</v>
      </c>
      <c r="J65" s="172">
        <f t="shared" si="9"/>
        <v>0.4370753539764023</v>
      </c>
    </row>
    <row r="66" spans="1:10" s="104" customFormat="1" ht="16.5" customHeight="1">
      <c r="A66" s="66" t="s">
        <v>13</v>
      </c>
      <c r="B66" s="62">
        <v>0</v>
      </c>
      <c r="C66" s="63">
        <v>1</v>
      </c>
      <c r="D66" s="64">
        <v>2</v>
      </c>
      <c r="E66" s="63">
        <v>3</v>
      </c>
      <c r="F66" s="64">
        <v>0</v>
      </c>
      <c r="G66" s="63">
        <v>0</v>
      </c>
      <c r="H66" s="65">
        <v>0</v>
      </c>
      <c r="I66" s="45">
        <f t="shared" si="2"/>
        <v>6</v>
      </c>
      <c r="J66" s="124">
        <f t="shared" si="9"/>
        <v>0.26224521238584136</v>
      </c>
    </row>
    <row r="67" spans="1:10" ht="16.5" customHeight="1">
      <c r="A67" s="108" t="s">
        <v>15</v>
      </c>
      <c r="B67" s="62">
        <v>0</v>
      </c>
      <c r="C67" s="63">
        <v>0</v>
      </c>
      <c r="D67" s="64">
        <v>4</v>
      </c>
      <c r="E67" s="63">
        <v>0</v>
      </c>
      <c r="F67" s="64">
        <v>0</v>
      </c>
      <c r="G67" s="63">
        <v>0</v>
      </c>
      <c r="H67" s="65">
        <v>0</v>
      </c>
      <c r="I67" s="45">
        <f t="shared" si="2"/>
        <v>4</v>
      </c>
      <c r="J67" s="124">
        <f t="shared" si="9"/>
        <v>0.17483014159056093</v>
      </c>
    </row>
    <row r="68" spans="1:10" ht="16.5" customHeight="1">
      <c r="A68" s="29" t="s">
        <v>16</v>
      </c>
      <c r="B68" s="52">
        <v>0</v>
      </c>
      <c r="C68" s="53">
        <v>0</v>
      </c>
      <c r="D68" s="54">
        <v>0</v>
      </c>
      <c r="E68" s="53">
        <v>0</v>
      </c>
      <c r="F68" s="54">
        <v>0</v>
      </c>
      <c r="G68" s="53">
        <v>0</v>
      </c>
      <c r="H68" s="55">
        <v>0</v>
      </c>
      <c r="I68" s="56">
        <f t="shared" si="2"/>
        <v>0</v>
      </c>
      <c r="J68" s="114">
        <f aca="true" t="shared" si="16" ref="J68:J83">I68/B$84*100000</f>
        <v>0</v>
      </c>
    </row>
    <row r="69" spans="1:10" s="69" customFormat="1" ht="16.5" customHeight="1">
      <c r="A69" s="75" t="s">
        <v>39</v>
      </c>
      <c r="B69" s="129">
        <f aca="true" t="shared" si="17" ref="B69:H69">SUM(B70:B73)</f>
        <v>14</v>
      </c>
      <c r="C69" s="167">
        <f t="shared" si="17"/>
        <v>3</v>
      </c>
      <c r="D69" s="168">
        <f t="shared" si="17"/>
        <v>20</v>
      </c>
      <c r="E69" s="167">
        <f t="shared" si="17"/>
        <v>18</v>
      </c>
      <c r="F69" s="168">
        <f t="shared" si="17"/>
        <v>14</v>
      </c>
      <c r="G69" s="168">
        <f t="shared" si="17"/>
        <v>24</v>
      </c>
      <c r="H69" s="168">
        <f t="shared" si="17"/>
        <v>0</v>
      </c>
      <c r="I69" s="170">
        <f aca="true" t="shared" si="18" ref="I69:I83">SUM(B69:H69)</f>
        <v>93</v>
      </c>
      <c r="J69" s="171">
        <f t="shared" si="16"/>
        <v>4.064800791980542</v>
      </c>
    </row>
    <row r="70" spans="1:10" s="104" customFormat="1" ht="16.5" customHeight="1">
      <c r="A70" s="108" t="s">
        <v>13</v>
      </c>
      <c r="B70" s="35">
        <v>12</v>
      </c>
      <c r="C70" s="22">
        <v>0</v>
      </c>
      <c r="D70" s="32">
        <v>1</v>
      </c>
      <c r="E70" s="22">
        <v>4</v>
      </c>
      <c r="F70" s="32">
        <v>5</v>
      </c>
      <c r="G70" s="22">
        <v>15</v>
      </c>
      <c r="H70" s="23">
        <v>0</v>
      </c>
      <c r="I70" s="45">
        <f t="shared" si="18"/>
        <v>37</v>
      </c>
      <c r="J70" s="112">
        <f t="shared" si="16"/>
        <v>1.6171788097126887</v>
      </c>
    </row>
    <row r="71" spans="1:10" s="104" customFormat="1" ht="16.5" customHeight="1">
      <c r="A71" s="108" t="s">
        <v>14</v>
      </c>
      <c r="B71" s="62">
        <v>2</v>
      </c>
      <c r="C71" s="63">
        <v>1</v>
      </c>
      <c r="D71" s="64">
        <v>15</v>
      </c>
      <c r="E71" s="63">
        <v>13</v>
      </c>
      <c r="F71" s="64">
        <v>8</v>
      </c>
      <c r="G71" s="63">
        <v>9</v>
      </c>
      <c r="H71" s="23">
        <v>0</v>
      </c>
      <c r="I71" s="45">
        <f t="shared" si="18"/>
        <v>48</v>
      </c>
      <c r="J71" s="112">
        <f t="shared" si="16"/>
        <v>2.097961699086731</v>
      </c>
    </row>
    <row r="72" spans="1:10" s="104" customFormat="1" ht="16.5" customHeight="1">
      <c r="A72" s="108" t="s">
        <v>15</v>
      </c>
      <c r="B72" s="35">
        <v>0</v>
      </c>
      <c r="C72" s="22">
        <v>2</v>
      </c>
      <c r="D72" s="32">
        <v>4</v>
      </c>
      <c r="E72" s="22">
        <v>1</v>
      </c>
      <c r="F72" s="32">
        <v>1</v>
      </c>
      <c r="G72" s="22">
        <v>0</v>
      </c>
      <c r="H72" s="23">
        <v>0</v>
      </c>
      <c r="I72" s="45">
        <f t="shared" si="18"/>
        <v>8</v>
      </c>
      <c r="J72" s="124">
        <f t="shared" si="16"/>
        <v>0.34966028318112186</v>
      </c>
    </row>
    <row r="73" spans="1:10" s="104" customFormat="1" ht="16.5" customHeight="1">
      <c r="A73" s="29" t="s">
        <v>16</v>
      </c>
      <c r="B73" s="62">
        <v>0</v>
      </c>
      <c r="C73" s="63">
        <v>0</v>
      </c>
      <c r="D73" s="64">
        <v>0</v>
      </c>
      <c r="E73" s="63">
        <v>0</v>
      </c>
      <c r="F73" s="64">
        <v>0</v>
      </c>
      <c r="G73" s="63">
        <v>0</v>
      </c>
      <c r="H73" s="49">
        <v>0</v>
      </c>
      <c r="I73" s="45">
        <f t="shared" si="18"/>
        <v>0</v>
      </c>
      <c r="J73" s="112">
        <f t="shared" si="16"/>
        <v>0</v>
      </c>
    </row>
    <row r="74" spans="1:10" s="69" customFormat="1" ht="16.5" customHeight="1">
      <c r="A74" s="75" t="s">
        <v>40</v>
      </c>
      <c r="B74" s="166">
        <f aca="true" t="shared" si="19" ref="B74:H74">SUM(B75:B78)</f>
        <v>7</v>
      </c>
      <c r="C74" s="167">
        <f t="shared" si="19"/>
        <v>4</v>
      </c>
      <c r="D74" s="168">
        <f t="shared" si="19"/>
        <v>19</v>
      </c>
      <c r="E74" s="167">
        <f t="shared" si="19"/>
        <v>32</v>
      </c>
      <c r="F74" s="168">
        <f t="shared" si="19"/>
        <v>14</v>
      </c>
      <c r="G74" s="168">
        <f t="shared" si="19"/>
        <v>17</v>
      </c>
      <c r="H74" s="168">
        <f t="shared" si="19"/>
        <v>0</v>
      </c>
      <c r="I74" s="170">
        <f t="shared" si="18"/>
        <v>93</v>
      </c>
      <c r="J74" s="171">
        <f t="shared" si="16"/>
        <v>4.064800791980542</v>
      </c>
    </row>
    <row r="75" spans="1:10" s="104" customFormat="1" ht="16.5" customHeight="1">
      <c r="A75" s="108" t="s">
        <v>13</v>
      </c>
      <c r="B75" s="35">
        <v>1</v>
      </c>
      <c r="C75" s="22">
        <v>2</v>
      </c>
      <c r="D75" s="32">
        <v>5</v>
      </c>
      <c r="E75" s="22">
        <v>13</v>
      </c>
      <c r="F75" s="32">
        <v>11</v>
      </c>
      <c r="G75" s="22">
        <v>16</v>
      </c>
      <c r="H75" s="23">
        <v>0</v>
      </c>
      <c r="I75" s="45">
        <f t="shared" si="18"/>
        <v>48</v>
      </c>
      <c r="J75" s="112">
        <f t="shared" si="16"/>
        <v>2.097961699086731</v>
      </c>
    </row>
    <row r="76" spans="1:10" s="104" customFormat="1" ht="16.5" customHeight="1">
      <c r="A76" s="108" t="s">
        <v>14</v>
      </c>
      <c r="B76" s="35">
        <v>0</v>
      </c>
      <c r="C76" s="22">
        <v>0</v>
      </c>
      <c r="D76" s="32">
        <v>4</v>
      </c>
      <c r="E76" s="22">
        <v>6</v>
      </c>
      <c r="F76" s="32">
        <v>0</v>
      </c>
      <c r="G76" s="22">
        <v>0</v>
      </c>
      <c r="H76" s="23">
        <v>0</v>
      </c>
      <c r="I76" s="45">
        <f t="shared" si="18"/>
        <v>10</v>
      </c>
      <c r="J76" s="124">
        <f t="shared" si="16"/>
        <v>0.4370753539764023</v>
      </c>
    </row>
    <row r="77" spans="1:10" s="104" customFormat="1" ht="16.5" customHeight="1">
      <c r="A77" s="108" t="s">
        <v>15</v>
      </c>
      <c r="B77" s="35">
        <v>6</v>
      </c>
      <c r="C77" s="22">
        <v>2</v>
      </c>
      <c r="D77" s="32">
        <v>10</v>
      </c>
      <c r="E77" s="22">
        <v>13</v>
      </c>
      <c r="F77" s="32">
        <v>3</v>
      </c>
      <c r="G77" s="22">
        <v>1</v>
      </c>
      <c r="H77" s="23">
        <v>0</v>
      </c>
      <c r="I77" s="45">
        <f t="shared" si="18"/>
        <v>35</v>
      </c>
      <c r="J77" s="112">
        <f t="shared" si="16"/>
        <v>1.5297637389174081</v>
      </c>
    </row>
    <row r="78" spans="1:10" s="104" customFormat="1" ht="16.5" customHeight="1">
      <c r="A78" s="24" t="s">
        <v>16</v>
      </c>
      <c r="B78" s="36">
        <v>0</v>
      </c>
      <c r="C78" s="25">
        <v>0</v>
      </c>
      <c r="D78" s="33">
        <v>0</v>
      </c>
      <c r="E78" s="25">
        <v>0</v>
      </c>
      <c r="F78" s="33">
        <v>0</v>
      </c>
      <c r="G78" s="25">
        <v>0</v>
      </c>
      <c r="H78" s="26">
        <v>0</v>
      </c>
      <c r="I78" s="51">
        <f t="shared" si="18"/>
        <v>0</v>
      </c>
      <c r="J78" s="113">
        <f t="shared" si="16"/>
        <v>0</v>
      </c>
    </row>
    <row r="79" spans="1:13" s="69" customFormat="1" ht="21" customHeight="1">
      <c r="A79" s="139" t="s">
        <v>2</v>
      </c>
      <c r="B79" s="178">
        <f aca="true" t="shared" si="20" ref="B79:H79">B5+B10+B15+B20+B25+B30+B35+B37+B45+B46+B48+B52+B53+B56+B61+B66+B70+B75</f>
        <v>64</v>
      </c>
      <c r="C79" s="179">
        <f t="shared" si="20"/>
        <v>74</v>
      </c>
      <c r="D79" s="180">
        <f t="shared" si="20"/>
        <v>207</v>
      </c>
      <c r="E79" s="179">
        <f t="shared" si="20"/>
        <v>172</v>
      </c>
      <c r="F79" s="180">
        <f t="shared" si="20"/>
        <v>73</v>
      </c>
      <c r="G79" s="179">
        <f>G5+G10+G15+G20+G25+G30+G35+G37+G45+G46+G48+G52+G53+G56+G61+G66+G70+G75</f>
        <v>138</v>
      </c>
      <c r="H79" s="179">
        <f t="shared" si="20"/>
        <v>1</v>
      </c>
      <c r="I79" s="181">
        <f t="shared" si="18"/>
        <v>729</v>
      </c>
      <c r="J79" s="182">
        <f t="shared" si="16"/>
        <v>31.862793304879727</v>
      </c>
      <c r="M79" s="91"/>
    </row>
    <row r="80" spans="1:10" s="69" customFormat="1" ht="21" customHeight="1">
      <c r="A80" s="92" t="s">
        <v>3</v>
      </c>
      <c r="B80" s="129">
        <f aca="true" t="shared" si="21" ref="B80:H80">B6+B11+B16+B21+B26+B31+B43+B49+B57+B62+B71+B76</f>
        <v>6</v>
      </c>
      <c r="C80" s="130">
        <f t="shared" si="21"/>
        <v>10</v>
      </c>
      <c r="D80" s="131">
        <f t="shared" si="21"/>
        <v>67</v>
      </c>
      <c r="E80" s="130">
        <f t="shared" si="21"/>
        <v>73</v>
      </c>
      <c r="F80" s="131">
        <f t="shared" si="21"/>
        <v>26</v>
      </c>
      <c r="G80" s="130">
        <f>G6+G11+G16+G21+G26+G31+G43+G49+G57+G62+G71+G76</f>
        <v>36</v>
      </c>
      <c r="H80" s="132">
        <f t="shared" si="21"/>
        <v>0</v>
      </c>
      <c r="I80" s="125">
        <f t="shared" si="18"/>
        <v>218</v>
      </c>
      <c r="J80" s="126">
        <f t="shared" si="16"/>
        <v>9.52824271668557</v>
      </c>
    </row>
    <row r="81" spans="1:10" s="69" customFormat="1" ht="21" customHeight="1">
      <c r="A81" s="98" t="s">
        <v>4</v>
      </c>
      <c r="B81" s="183">
        <f aca="true" t="shared" si="22" ref="B81:H81">B7+B12+B17+B22+B27+B32+B50+B58+B63+B67+B72+B77</f>
        <v>12</v>
      </c>
      <c r="C81" s="184">
        <f t="shared" si="22"/>
        <v>47</v>
      </c>
      <c r="D81" s="185">
        <f t="shared" si="22"/>
        <v>89</v>
      </c>
      <c r="E81" s="184">
        <f t="shared" si="22"/>
        <v>40</v>
      </c>
      <c r="F81" s="185">
        <f t="shared" si="22"/>
        <v>10</v>
      </c>
      <c r="G81" s="184">
        <f>G7+G12+G17+G22+G27+G32+G50+G58+G63+G67+G72+G77</f>
        <v>5</v>
      </c>
      <c r="H81" s="186">
        <f t="shared" si="22"/>
        <v>0</v>
      </c>
      <c r="I81" s="187">
        <f t="shared" si="18"/>
        <v>203</v>
      </c>
      <c r="J81" s="188">
        <f t="shared" si="16"/>
        <v>8.872629685720966</v>
      </c>
    </row>
    <row r="82" spans="1:10" s="69" customFormat="1" ht="21" customHeight="1">
      <c r="A82" s="92" t="s">
        <v>31</v>
      </c>
      <c r="B82" s="129">
        <f>B8+B13+B18+B23+B28+B33+B34+B44+B51+B59+B64+B68+B73+B78</f>
        <v>0</v>
      </c>
      <c r="C82" s="130">
        <f aca="true" t="shared" si="23" ref="C82:H82">C8+C13+C18+C23+C28+C33+C34+C44+C51+C59+C64+C68+C73+C78</f>
        <v>0</v>
      </c>
      <c r="D82" s="131">
        <f t="shared" si="23"/>
        <v>1</v>
      </c>
      <c r="E82" s="131">
        <f t="shared" si="23"/>
        <v>0</v>
      </c>
      <c r="F82" s="131">
        <f t="shared" si="23"/>
        <v>0</v>
      </c>
      <c r="G82" s="131">
        <f t="shared" si="23"/>
        <v>1</v>
      </c>
      <c r="H82" s="131">
        <f t="shared" si="23"/>
        <v>0</v>
      </c>
      <c r="I82" s="125">
        <f t="shared" si="18"/>
        <v>2</v>
      </c>
      <c r="J82" s="127">
        <f t="shared" si="16"/>
        <v>0.08741507079528046</v>
      </c>
    </row>
    <row r="83" spans="1:10" s="69" customFormat="1" ht="21" customHeight="1">
      <c r="A83" s="107" t="s">
        <v>1</v>
      </c>
      <c r="B83" s="174">
        <f aca="true" t="shared" si="24" ref="B83:H83">SUM(B79:B82)</f>
        <v>82</v>
      </c>
      <c r="C83" s="175">
        <f t="shared" si="24"/>
        <v>131</v>
      </c>
      <c r="D83" s="176">
        <f t="shared" si="24"/>
        <v>364</v>
      </c>
      <c r="E83" s="175">
        <f t="shared" si="24"/>
        <v>285</v>
      </c>
      <c r="F83" s="176">
        <f t="shared" si="24"/>
        <v>109</v>
      </c>
      <c r="G83" s="175">
        <f t="shared" si="24"/>
        <v>180</v>
      </c>
      <c r="H83" s="177">
        <f t="shared" si="24"/>
        <v>1</v>
      </c>
      <c r="I83" s="146">
        <f t="shared" si="18"/>
        <v>1152</v>
      </c>
      <c r="J83" s="189">
        <f t="shared" si="16"/>
        <v>50.35108077808154</v>
      </c>
    </row>
    <row r="84" spans="1:11" ht="27.75" customHeight="1">
      <c r="A84" s="158" t="s">
        <v>28</v>
      </c>
      <c r="B84" s="282">
        <v>2287935</v>
      </c>
      <c r="C84" s="282"/>
      <c r="D84" s="282"/>
      <c r="E84" s="282"/>
      <c r="F84" s="282"/>
      <c r="G84" s="282"/>
      <c r="H84" s="282"/>
      <c r="I84" s="282"/>
      <c r="J84" s="282"/>
      <c r="K84" s="138"/>
    </row>
    <row r="85" spans="1:10" ht="21" customHeight="1">
      <c r="A85" s="164" t="s">
        <v>33</v>
      </c>
      <c r="B85" s="161"/>
      <c r="C85" s="159"/>
      <c r="D85" s="160"/>
      <c r="E85" s="161"/>
      <c r="F85" s="159"/>
      <c r="G85" s="159"/>
      <c r="H85" s="162"/>
      <c r="I85" s="163"/>
      <c r="J85" s="163"/>
    </row>
    <row r="86" spans="1:10" ht="24" customHeight="1">
      <c r="A86" s="165" t="s">
        <v>53</v>
      </c>
      <c r="B86" s="161"/>
      <c r="C86" s="159"/>
      <c r="D86" s="160"/>
      <c r="E86" s="161"/>
      <c r="F86" s="159"/>
      <c r="G86" s="159"/>
      <c r="H86" s="162"/>
      <c r="I86" s="163"/>
      <c r="J86" s="163"/>
    </row>
    <row r="87" spans="1:13" ht="15.75">
      <c r="A87" s="17"/>
      <c r="B87" s="10"/>
      <c r="C87" s="2"/>
      <c r="E87" s="10"/>
      <c r="F87" s="2"/>
      <c r="G87" s="2"/>
      <c r="L87" s="283"/>
      <c r="M87" s="283"/>
    </row>
    <row r="88" spans="1:7" ht="15">
      <c r="A88" s="8"/>
      <c r="B88" s="2"/>
      <c r="C88" s="2"/>
      <c r="E88" s="10"/>
      <c r="F88" s="10"/>
      <c r="G88" s="10"/>
    </row>
    <row r="89" spans="2:11" ht="15">
      <c r="B89" s="10"/>
      <c r="C89" s="2"/>
      <c r="E89" s="10"/>
      <c r="F89" s="2"/>
      <c r="G89" s="2"/>
      <c r="K89" s="30"/>
    </row>
    <row r="90" spans="2:11" ht="15">
      <c r="B90" s="10"/>
      <c r="C90" s="2"/>
      <c r="E90" s="10"/>
      <c r="F90" s="2"/>
      <c r="G90" s="2"/>
      <c r="K90" s="8"/>
    </row>
    <row r="91" spans="2:11" ht="15">
      <c r="B91" s="10"/>
      <c r="C91" s="11"/>
      <c r="D91" s="40"/>
      <c r="E91" s="10"/>
      <c r="F91" s="11"/>
      <c r="G91" s="11"/>
      <c r="H91" s="12"/>
      <c r="K91" s="8"/>
    </row>
    <row r="92" spans="2:11" ht="15">
      <c r="B92" s="10"/>
      <c r="C92" s="11"/>
      <c r="D92" s="40"/>
      <c r="E92" s="10"/>
      <c r="F92" s="11"/>
      <c r="G92" s="11"/>
      <c r="H92" s="12"/>
      <c r="K92" s="8"/>
    </row>
    <row r="93" spans="2:11" ht="15">
      <c r="B93" s="10"/>
      <c r="C93" s="11"/>
      <c r="D93" s="40"/>
      <c r="E93" s="10"/>
      <c r="F93" s="11"/>
      <c r="G93" s="11"/>
      <c r="H93" s="12"/>
      <c r="K93" s="8"/>
    </row>
    <row r="94" spans="2:5" ht="15">
      <c r="B94" s="10"/>
      <c r="E94" s="10"/>
    </row>
    <row r="95" spans="2:8" ht="15">
      <c r="B95" s="10"/>
      <c r="C95" s="11"/>
      <c r="D95" s="40"/>
      <c r="E95" s="10"/>
      <c r="F95" s="11"/>
      <c r="G95" s="11"/>
      <c r="H95" s="12"/>
    </row>
    <row r="96" spans="2:8" ht="15">
      <c r="B96" s="10"/>
      <c r="C96" s="11"/>
      <c r="D96" s="40"/>
      <c r="E96" s="10"/>
      <c r="F96" s="11"/>
      <c r="G96" s="11"/>
      <c r="H96" s="12"/>
    </row>
    <row r="97" spans="2:8" ht="15">
      <c r="B97" s="10"/>
      <c r="C97" s="11"/>
      <c r="D97" s="40"/>
      <c r="E97" s="10"/>
      <c r="F97" s="11"/>
      <c r="G97" s="11"/>
      <c r="H97" s="12"/>
    </row>
    <row r="98" spans="2:8" ht="15">
      <c r="B98" s="10"/>
      <c r="C98" s="11"/>
      <c r="D98" s="40"/>
      <c r="E98" s="10"/>
      <c r="F98" s="11"/>
      <c r="G98" s="11"/>
      <c r="H98" s="12"/>
    </row>
    <row r="99" spans="2:8" ht="15">
      <c r="B99" s="10"/>
      <c r="C99" s="11"/>
      <c r="D99" s="40"/>
      <c r="E99" s="10"/>
      <c r="F99" s="11"/>
      <c r="G99" s="11"/>
      <c r="H99" s="12"/>
    </row>
    <row r="100" spans="2:5" ht="15">
      <c r="B100" s="10"/>
      <c r="E100" s="10"/>
    </row>
    <row r="101" spans="2:8" ht="15">
      <c r="B101" s="10"/>
      <c r="C101" s="11"/>
      <c r="D101" s="40"/>
      <c r="E101" s="10"/>
      <c r="F101" s="11"/>
      <c r="G101" s="11"/>
      <c r="H101" s="12"/>
    </row>
    <row r="102" spans="2:8" ht="15">
      <c r="B102" s="10"/>
      <c r="C102" s="11"/>
      <c r="D102" s="40"/>
      <c r="E102" s="10"/>
      <c r="F102" s="11"/>
      <c r="G102" s="11"/>
      <c r="H102" s="12"/>
    </row>
    <row r="103" spans="2:8" ht="15">
      <c r="B103" s="10"/>
      <c r="C103" s="11"/>
      <c r="D103" s="40"/>
      <c r="E103" s="10"/>
      <c r="F103" s="11"/>
      <c r="G103" s="11"/>
      <c r="H103" s="12"/>
    </row>
    <row r="104" spans="2:8" ht="15">
      <c r="B104" s="10"/>
      <c r="C104" s="11"/>
      <c r="D104" s="40"/>
      <c r="E104" s="10"/>
      <c r="F104" s="11"/>
      <c r="G104" s="11"/>
      <c r="H104" s="12"/>
    </row>
    <row r="105" spans="2:8" ht="15">
      <c r="B105" s="10"/>
      <c r="C105" s="11"/>
      <c r="D105" s="40"/>
      <c r="E105" s="10"/>
      <c r="F105" s="11"/>
      <c r="G105" s="11"/>
      <c r="H105" s="12"/>
    </row>
    <row r="106" spans="2:7" ht="15">
      <c r="B106" s="10"/>
      <c r="C106" s="11"/>
      <c r="E106" s="10"/>
      <c r="F106" s="11"/>
      <c r="G106" s="11"/>
    </row>
    <row r="107" spans="2:7" ht="15">
      <c r="B107" s="3"/>
      <c r="C107" s="11"/>
      <c r="E107" s="3"/>
      <c r="F107" s="11"/>
      <c r="G107" s="11"/>
    </row>
    <row r="108" spans="2:7" ht="15">
      <c r="B108" s="3"/>
      <c r="C108" s="11"/>
      <c r="E108" s="3"/>
      <c r="F108" s="11"/>
      <c r="G108" s="11"/>
    </row>
    <row r="109" spans="2:5" ht="15">
      <c r="B109" s="3"/>
      <c r="E109" s="3"/>
    </row>
    <row r="110" spans="2:5" ht="15">
      <c r="B110" s="3"/>
      <c r="E110" s="3"/>
    </row>
    <row r="111" spans="2:8" ht="15">
      <c r="B111" s="13"/>
      <c r="C111" s="5"/>
      <c r="D111" s="41"/>
      <c r="E111" s="13"/>
      <c r="F111" s="5"/>
      <c r="G111" s="5"/>
      <c r="H111" s="5"/>
    </row>
    <row r="112" spans="2:8" ht="15">
      <c r="B112" s="3"/>
      <c r="D112" s="41"/>
      <c r="E112" s="3"/>
      <c r="H112" s="5"/>
    </row>
    <row r="113" spans="2:8" ht="15">
      <c r="B113" s="3"/>
      <c r="D113" s="41"/>
      <c r="E113" s="3"/>
      <c r="H113" s="5"/>
    </row>
    <row r="114" spans="1:5" ht="15.75">
      <c r="A114" s="14"/>
      <c r="B114" s="3"/>
      <c r="E114" s="3"/>
    </row>
    <row r="115" spans="1:9" ht="15.75">
      <c r="A115" s="14"/>
      <c r="B115" s="3"/>
      <c r="E115" s="3"/>
      <c r="I115" s="3"/>
    </row>
    <row r="116" spans="1:11" ht="15.75">
      <c r="A116" s="14"/>
      <c r="B116" s="3"/>
      <c r="C116" s="11"/>
      <c r="D116" s="40"/>
      <c r="E116" s="3"/>
      <c r="F116" s="11"/>
      <c r="G116" s="11"/>
      <c r="H116" s="12"/>
      <c r="J116" s="12"/>
      <c r="K116" s="7"/>
    </row>
    <row r="117" spans="2:8" ht="15">
      <c r="B117" s="3"/>
      <c r="C117" s="11"/>
      <c r="D117" s="40"/>
      <c r="E117" s="3"/>
      <c r="F117" s="11"/>
      <c r="G117" s="11"/>
      <c r="H117" s="12"/>
    </row>
    <row r="118" spans="2:8" ht="15">
      <c r="B118" s="3"/>
      <c r="C118" s="11"/>
      <c r="D118" s="40"/>
      <c r="E118" s="3"/>
      <c r="F118" s="11"/>
      <c r="G118" s="11"/>
      <c r="H118" s="12"/>
    </row>
    <row r="119" spans="2:8" ht="15">
      <c r="B119" s="3"/>
      <c r="C119" s="11"/>
      <c r="D119" s="40"/>
      <c r="E119" s="3"/>
      <c r="F119" s="11"/>
      <c r="G119" s="11"/>
      <c r="H119" s="12"/>
    </row>
    <row r="120" spans="2:8" ht="15">
      <c r="B120" s="3"/>
      <c r="C120" s="11"/>
      <c r="D120" s="40"/>
      <c r="E120" s="3"/>
      <c r="F120" s="11"/>
      <c r="G120" s="11"/>
      <c r="H120" s="12"/>
    </row>
    <row r="121" spans="1:8" ht="15.75">
      <c r="A121" s="6"/>
      <c r="B121" s="3"/>
      <c r="C121" s="11"/>
      <c r="D121" s="40"/>
      <c r="E121" s="3"/>
      <c r="F121" s="11"/>
      <c r="G121" s="11"/>
      <c r="H121" s="12"/>
    </row>
    <row r="122" spans="2:5" ht="15">
      <c r="B122" s="3"/>
      <c r="E122" s="3"/>
    </row>
    <row r="123" spans="1:5" ht="15.75">
      <c r="A123" s="6"/>
      <c r="B123" s="3"/>
      <c r="E123" s="3"/>
    </row>
    <row r="124" spans="1:5" ht="15.75">
      <c r="A124" s="4"/>
      <c r="B124" s="3"/>
      <c r="E124" s="3"/>
    </row>
    <row r="125" spans="2:5" ht="15">
      <c r="B125" s="3"/>
      <c r="E125" s="3"/>
    </row>
    <row r="126" spans="1:8" ht="15.75">
      <c r="A126" s="6"/>
      <c r="C126" s="11"/>
      <c r="D126" s="40"/>
      <c r="F126" s="11"/>
      <c r="G126" s="11"/>
      <c r="H126" s="12"/>
    </row>
    <row r="127" spans="1:7" ht="15.75">
      <c r="A127" s="6"/>
      <c r="C127" s="11"/>
      <c r="F127" s="11"/>
      <c r="G127" s="11"/>
    </row>
    <row r="128" spans="3:7" ht="15">
      <c r="C128" s="11"/>
      <c r="F128" s="11"/>
      <c r="G128" s="11"/>
    </row>
    <row r="129" spans="3:7" ht="15">
      <c r="C129" s="11"/>
      <c r="F129" s="11"/>
      <c r="G129" s="11"/>
    </row>
    <row r="130" spans="3:7" ht="15">
      <c r="C130" s="11"/>
      <c r="F130" s="11"/>
      <c r="G130" s="11"/>
    </row>
    <row r="131" spans="3:7" ht="15">
      <c r="C131" s="11"/>
      <c r="F131" s="11"/>
      <c r="G131" s="11"/>
    </row>
    <row r="132" spans="3:7" ht="15">
      <c r="C132" s="11"/>
      <c r="F132" s="11"/>
      <c r="G132" s="11"/>
    </row>
    <row r="133" spans="3:7" ht="15">
      <c r="C133" s="11"/>
      <c r="F133" s="11"/>
      <c r="G133" s="11"/>
    </row>
    <row r="134" spans="3:7" ht="15">
      <c r="C134" s="11"/>
      <c r="F134" s="11"/>
      <c r="G134" s="11"/>
    </row>
    <row r="135" spans="3:7" ht="15">
      <c r="C135" s="11"/>
      <c r="F135" s="11"/>
      <c r="G135" s="11"/>
    </row>
    <row r="136" spans="3:7" ht="15">
      <c r="C136" s="11"/>
      <c r="F136" s="11"/>
      <c r="G136" s="11"/>
    </row>
    <row r="137" spans="2:5" ht="15">
      <c r="B137" s="5"/>
      <c r="E137" s="5"/>
    </row>
    <row r="138" spans="2:8" ht="15">
      <c r="B138" s="5"/>
      <c r="C138" s="5"/>
      <c r="D138" s="41"/>
      <c r="E138" s="5"/>
      <c r="F138" s="5"/>
      <c r="G138" s="5"/>
      <c r="H138" s="5"/>
    </row>
    <row r="139" spans="4:8" ht="15">
      <c r="D139" s="41"/>
      <c r="H139" s="5"/>
    </row>
    <row r="141" spans="3:7" ht="15">
      <c r="C141" s="11"/>
      <c r="F141" s="11"/>
      <c r="G141" s="11"/>
    </row>
    <row r="142" spans="3:7" ht="15">
      <c r="C142" s="11"/>
      <c r="F142" s="11"/>
      <c r="G142" s="11"/>
    </row>
    <row r="143" spans="3:7" ht="15">
      <c r="C143" s="11"/>
      <c r="F143" s="11"/>
      <c r="G143" s="11"/>
    </row>
    <row r="144" spans="3:7" ht="15">
      <c r="C144" s="11"/>
      <c r="F144" s="11"/>
      <c r="G144" s="11"/>
    </row>
    <row r="145" spans="3:7" ht="15">
      <c r="C145" s="11"/>
      <c r="F145" s="11"/>
      <c r="G145" s="11"/>
    </row>
    <row r="146" spans="3:7" ht="15">
      <c r="C146" s="11"/>
      <c r="F146" s="11"/>
      <c r="G146" s="11"/>
    </row>
    <row r="147" spans="2:8" ht="15">
      <c r="B147" s="9"/>
      <c r="C147" s="15"/>
      <c r="D147" s="42"/>
      <c r="E147" s="9"/>
      <c r="F147" s="15"/>
      <c r="G147" s="15"/>
      <c r="H147" s="9"/>
    </row>
    <row r="148" spans="3:7" ht="15">
      <c r="C148" s="11"/>
      <c r="F148" s="11"/>
      <c r="G148" s="11"/>
    </row>
    <row r="149" spans="3:7" ht="15">
      <c r="C149" s="11"/>
      <c r="F149" s="11"/>
      <c r="G149" s="11"/>
    </row>
    <row r="150" spans="3:7" ht="15">
      <c r="C150" s="11"/>
      <c r="F150" s="11"/>
      <c r="G150" s="11"/>
    </row>
    <row r="151" spans="3:7" ht="15">
      <c r="C151" s="11"/>
      <c r="F151" s="11"/>
      <c r="G151" s="11"/>
    </row>
    <row r="152" spans="3:7" ht="15">
      <c r="C152" s="11"/>
      <c r="F152" s="11"/>
      <c r="G152" s="11"/>
    </row>
    <row r="153" spans="3:7" ht="15">
      <c r="C153" s="11"/>
      <c r="F153" s="11"/>
      <c r="G153" s="11"/>
    </row>
    <row r="154" spans="3:7" ht="15">
      <c r="C154" s="11"/>
      <c r="F154" s="11"/>
      <c r="G154" s="11"/>
    </row>
    <row r="155" spans="3:7" ht="15">
      <c r="C155" s="11"/>
      <c r="F155" s="11"/>
      <c r="G155" s="11"/>
    </row>
    <row r="156" spans="3:7" ht="15">
      <c r="C156" s="11"/>
      <c r="F156" s="11"/>
      <c r="G156" s="11"/>
    </row>
    <row r="157" spans="3:7" ht="15">
      <c r="C157" s="11"/>
      <c r="F157" s="11"/>
      <c r="G157" s="11"/>
    </row>
    <row r="158" spans="3:7" ht="15">
      <c r="C158" s="11"/>
      <c r="F158" s="11"/>
      <c r="G158" s="11"/>
    </row>
    <row r="159" spans="3:7" ht="15">
      <c r="C159" s="11"/>
      <c r="F159" s="11"/>
      <c r="G159" s="11"/>
    </row>
    <row r="160" spans="3:7" ht="15">
      <c r="C160" s="11"/>
      <c r="F160" s="11"/>
      <c r="G160" s="11"/>
    </row>
    <row r="161" spans="3:7" ht="15">
      <c r="C161" s="11"/>
      <c r="F161" s="11"/>
      <c r="G161" s="11"/>
    </row>
    <row r="162" spans="2:8" ht="15">
      <c r="B162" s="9"/>
      <c r="C162" s="15"/>
      <c r="D162" s="42"/>
      <c r="E162" s="9"/>
      <c r="F162" s="15"/>
      <c r="G162" s="15"/>
      <c r="H162" s="9"/>
    </row>
    <row r="163" spans="3:7" ht="15">
      <c r="C163" s="11"/>
      <c r="F163" s="11"/>
      <c r="G163" s="11"/>
    </row>
    <row r="164" spans="2:8" ht="15">
      <c r="B164" s="9"/>
      <c r="C164" s="15"/>
      <c r="D164" s="43"/>
      <c r="E164" s="9"/>
      <c r="F164" s="15"/>
      <c r="G164" s="15"/>
      <c r="H164" s="16"/>
    </row>
    <row r="165" spans="3:7" ht="15">
      <c r="C165" s="11"/>
      <c r="F165" s="11"/>
      <c r="G165" s="11"/>
    </row>
    <row r="166" spans="3:7" ht="15">
      <c r="C166" s="11"/>
      <c r="F166" s="11"/>
      <c r="G166" s="11"/>
    </row>
    <row r="167" spans="3:7" ht="15">
      <c r="C167" s="11"/>
      <c r="F167" s="11"/>
      <c r="G167" s="11"/>
    </row>
    <row r="168" spans="3:7" ht="15">
      <c r="C168" s="11"/>
      <c r="F168" s="11"/>
      <c r="G168" s="11"/>
    </row>
    <row r="169" spans="3:7" ht="15">
      <c r="C169" s="11"/>
      <c r="F169" s="11"/>
      <c r="G169" s="11"/>
    </row>
    <row r="170" spans="3:7" ht="15">
      <c r="C170" s="11"/>
      <c r="F170" s="11"/>
      <c r="G170" s="11"/>
    </row>
    <row r="171" spans="3:7" ht="15">
      <c r="C171" s="11"/>
      <c r="F171" s="11"/>
      <c r="G171" s="11"/>
    </row>
    <row r="172" spans="3:7" ht="15">
      <c r="C172" s="11"/>
      <c r="F172" s="11"/>
      <c r="G172" s="11"/>
    </row>
    <row r="173" spans="3:7" ht="15">
      <c r="C173" s="11"/>
      <c r="F173" s="11"/>
      <c r="G173" s="11"/>
    </row>
    <row r="174" spans="3:7" ht="15">
      <c r="C174" s="11"/>
      <c r="F174" s="11"/>
      <c r="G174" s="11"/>
    </row>
    <row r="175" spans="3:7" ht="15">
      <c r="C175" s="11"/>
      <c r="F175" s="11"/>
      <c r="G175" s="11"/>
    </row>
    <row r="180" spans="4:8" ht="15">
      <c r="D180" s="44"/>
      <c r="H180" s="11"/>
    </row>
    <row r="181" spans="4:8" ht="15">
      <c r="D181" s="44"/>
      <c r="H181" s="11"/>
    </row>
    <row r="182" spans="4:8" ht="15">
      <c r="D182" s="44"/>
      <c r="H182" s="11"/>
    </row>
    <row r="183" spans="4:8" ht="15">
      <c r="D183" s="44"/>
      <c r="H183" s="11"/>
    </row>
    <row r="184" spans="4:8" ht="15">
      <c r="D184" s="44"/>
      <c r="H184" s="11"/>
    </row>
    <row r="185" spans="4:8" ht="15">
      <c r="D185" s="44"/>
      <c r="H185" s="11"/>
    </row>
    <row r="186" spans="4:8" ht="15">
      <c r="D186" s="44"/>
      <c r="H186" s="11"/>
    </row>
    <row r="187" spans="4:8" ht="15">
      <c r="D187" s="44"/>
      <c r="H187" s="11"/>
    </row>
    <row r="188" spans="4:8" ht="15">
      <c r="D188" s="44"/>
      <c r="H188" s="11"/>
    </row>
    <row r="189" spans="4:8" ht="15">
      <c r="D189" s="44"/>
      <c r="H189" s="11"/>
    </row>
    <row r="190" spans="4:8" ht="15">
      <c r="D190" s="44"/>
      <c r="H190" s="11"/>
    </row>
    <row r="191" spans="4:8" ht="15">
      <c r="D191" s="44"/>
      <c r="H191" s="11"/>
    </row>
    <row r="192" spans="4:8" ht="15">
      <c r="D192" s="44"/>
      <c r="H192" s="11"/>
    </row>
  </sheetData>
  <sheetProtection/>
  <mergeCells count="4">
    <mergeCell ref="L87:M87"/>
    <mergeCell ref="A2:A3"/>
    <mergeCell ref="B2:H2"/>
    <mergeCell ref="B84:J84"/>
  </mergeCells>
  <printOptions/>
  <pageMargins left="1.52" right="0.75" top="0.29" bottom="0.34" header="0.29" footer="0.38"/>
  <pageSetup fitToHeight="1" fitToWidth="1" horizontalDpi="600" verticalDpi="600" orientation="portrait" scale="4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1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A87" sqref="A87"/>
    </sheetView>
  </sheetViews>
  <sheetFormatPr defaultColWidth="11.5" defaultRowHeight="14.25"/>
  <cols>
    <col min="1" max="1" width="47.796875" style="1" customWidth="1"/>
    <col min="2" max="2" width="10.69921875" style="1" customWidth="1"/>
    <col min="3" max="3" width="9.69921875" style="1" customWidth="1"/>
    <col min="4" max="4" width="9.69921875" style="39" customWidth="1"/>
    <col min="5" max="7" width="9.69921875" style="1" customWidth="1"/>
    <col min="8" max="8" width="11.19921875" style="1" customWidth="1"/>
    <col min="9" max="9" width="13" style="1" customWidth="1"/>
    <col min="10" max="10" width="15.19921875" style="1" customWidth="1"/>
    <col min="11" max="16384" width="11.5" style="1" customWidth="1"/>
  </cols>
  <sheetData>
    <row r="1" spans="1:9" s="18" customFormat="1" ht="30.75" customHeight="1">
      <c r="A1" s="67" t="s">
        <v>49</v>
      </c>
      <c r="B1" s="19"/>
      <c r="C1" s="20"/>
      <c r="D1" s="38"/>
      <c r="E1" s="19"/>
      <c r="F1" s="20"/>
      <c r="G1" s="20"/>
      <c r="H1" s="20"/>
      <c r="I1" s="21"/>
    </row>
    <row r="2" spans="1:11" s="69" customFormat="1" ht="18.75" customHeight="1">
      <c r="A2" s="277" t="s">
        <v>0</v>
      </c>
      <c r="B2" s="279" t="s">
        <v>12</v>
      </c>
      <c r="C2" s="280"/>
      <c r="D2" s="280"/>
      <c r="E2" s="280"/>
      <c r="F2" s="280"/>
      <c r="G2" s="281"/>
      <c r="H2" s="68"/>
      <c r="I2" s="155" t="s">
        <v>5</v>
      </c>
      <c r="K2" s="70"/>
    </row>
    <row r="3" spans="1:11" s="69" customFormat="1" ht="16.5">
      <c r="A3" s="278"/>
      <c r="B3" s="71" t="s">
        <v>10</v>
      </c>
      <c r="C3" s="72" t="s">
        <v>11</v>
      </c>
      <c r="D3" s="72" t="s">
        <v>9</v>
      </c>
      <c r="E3" s="72" t="s">
        <v>6</v>
      </c>
      <c r="F3" s="72" t="s">
        <v>7</v>
      </c>
      <c r="G3" s="73" t="s">
        <v>8</v>
      </c>
      <c r="H3" s="74" t="s">
        <v>32</v>
      </c>
      <c r="I3" s="156">
        <v>100000</v>
      </c>
      <c r="J3" s="70"/>
      <c r="K3" s="70"/>
    </row>
    <row r="4" spans="1:14" s="69" customFormat="1" ht="16.5" customHeight="1">
      <c r="A4" s="75" t="s">
        <v>35</v>
      </c>
      <c r="B4" s="166">
        <f aca="true" t="shared" si="0" ref="B4:G4">SUM(B5:B8)</f>
        <v>0</v>
      </c>
      <c r="C4" s="167">
        <f t="shared" si="0"/>
        <v>2</v>
      </c>
      <c r="D4" s="168">
        <f t="shared" si="0"/>
        <v>11</v>
      </c>
      <c r="E4" s="167">
        <f t="shared" si="0"/>
        <v>12</v>
      </c>
      <c r="F4" s="168">
        <f t="shared" si="0"/>
        <v>1</v>
      </c>
      <c r="G4" s="169">
        <f t="shared" si="0"/>
        <v>2</v>
      </c>
      <c r="H4" s="170">
        <f>SUM(B4:G4)</f>
        <v>28</v>
      </c>
      <c r="I4" s="171">
        <f aca="true" t="shared" si="1" ref="I4:I67">H4/B$83*100000</f>
        <v>1.2373492091129001</v>
      </c>
      <c r="J4" s="70"/>
      <c r="K4" s="70"/>
      <c r="L4" s="70"/>
      <c r="M4" s="70"/>
      <c r="N4" s="70"/>
    </row>
    <row r="5" spans="1:9" s="104" customFormat="1" ht="16.5" customHeight="1">
      <c r="A5" s="108" t="s">
        <v>13</v>
      </c>
      <c r="B5" s="35">
        <v>0</v>
      </c>
      <c r="C5" s="22">
        <v>0</v>
      </c>
      <c r="D5" s="32">
        <v>0</v>
      </c>
      <c r="E5" s="22">
        <v>1</v>
      </c>
      <c r="F5" s="32">
        <v>0</v>
      </c>
      <c r="G5" s="23">
        <v>1</v>
      </c>
      <c r="H5" s="45">
        <f aca="true" t="shared" si="2" ref="H5:H68">SUM(B5:G5)</f>
        <v>2</v>
      </c>
      <c r="I5" s="124">
        <f t="shared" si="1"/>
        <v>0.08838208636520715</v>
      </c>
    </row>
    <row r="6" spans="1:9" s="104" customFormat="1" ht="16.5" customHeight="1">
      <c r="A6" s="108" t="s">
        <v>14</v>
      </c>
      <c r="B6" s="35">
        <v>0</v>
      </c>
      <c r="C6" s="22">
        <v>0</v>
      </c>
      <c r="D6" s="32">
        <v>0</v>
      </c>
      <c r="E6" s="22">
        <v>3</v>
      </c>
      <c r="F6" s="32">
        <v>0</v>
      </c>
      <c r="G6" s="23">
        <v>0</v>
      </c>
      <c r="H6" s="45">
        <f t="shared" si="2"/>
        <v>3</v>
      </c>
      <c r="I6" s="124">
        <f t="shared" si="1"/>
        <v>0.13257312954781073</v>
      </c>
    </row>
    <row r="7" spans="1:9" s="104" customFormat="1" ht="16.5" customHeight="1">
      <c r="A7" s="108" t="s">
        <v>15</v>
      </c>
      <c r="B7" s="35">
        <v>0</v>
      </c>
      <c r="C7" s="22">
        <v>2</v>
      </c>
      <c r="D7" s="32">
        <v>11</v>
      </c>
      <c r="E7" s="22">
        <v>8</v>
      </c>
      <c r="F7" s="32">
        <v>1</v>
      </c>
      <c r="G7" s="23">
        <v>1</v>
      </c>
      <c r="H7" s="45">
        <f t="shared" si="2"/>
        <v>23</v>
      </c>
      <c r="I7" s="112">
        <f t="shared" si="1"/>
        <v>1.0163939931998822</v>
      </c>
    </row>
    <row r="8" spans="1:9" ht="16.5" customHeight="1">
      <c r="A8" s="29" t="s">
        <v>16</v>
      </c>
      <c r="B8" s="46">
        <v>0</v>
      </c>
      <c r="C8" s="47">
        <v>0</v>
      </c>
      <c r="D8" s="48">
        <v>0</v>
      </c>
      <c r="E8" s="47">
        <v>0</v>
      </c>
      <c r="F8" s="48">
        <v>0</v>
      </c>
      <c r="G8" s="49">
        <v>0</v>
      </c>
      <c r="H8" s="50">
        <f t="shared" si="2"/>
        <v>0</v>
      </c>
      <c r="I8" s="111">
        <f t="shared" si="1"/>
        <v>0</v>
      </c>
    </row>
    <row r="9" spans="1:9" s="69" customFormat="1" ht="16.5" customHeight="1">
      <c r="A9" s="75" t="s">
        <v>34</v>
      </c>
      <c r="B9" s="166">
        <f aca="true" t="shared" si="3" ref="B9:G9">SUM(B10:B13)</f>
        <v>19</v>
      </c>
      <c r="C9" s="167">
        <f t="shared" si="3"/>
        <v>3</v>
      </c>
      <c r="D9" s="168">
        <f t="shared" si="3"/>
        <v>19</v>
      </c>
      <c r="E9" s="167">
        <f t="shared" si="3"/>
        <v>11</v>
      </c>
      <c r="F9" s="168">
        <f t="shared" si="3"/>
        <v>7</v>
      </c>
      <c r="G9" s="169">
        <f t="shared" si="3"/>
        <v>10</v>
      </c>
      <c r="H9" s="170">
        <f t="shared" si="2"/>
        <v>69</v>
      </c>
      <c r="I9" s="171">
        <f t="shared" si="1"/>
        <v>3.0491819795996467</v>
      </c>
    </row>
    <row r="10" spans="1:9" s="104" customFormat="1" ht="16.5" customHeight="1">
      <c r="A10" s="108" t="s">
        <v>13</v>
      </c>
      <c r="B10" s="35">
        <v>19</v>
      </c>
      <c r="C10" s="22">
        <v>2</v>
      </c>
      <c r="D10" s="32">
        <v>16</v>
      </c>
      <c r="E10" s="22">
        <v>7</v>
      </c>
      <c r="F10" s="32">
        <v>4</v>
      </c>
      <c r="G10" s="23">
        <v>7</v>
      </c>
      <c r="H10" s="45">
        <f t="shared" si="2"/>
        <v>55</v>
      </c>
      <c r="I10" s="112">
        <f t="shared" si="1"/>
        <v>2.430507375043197</v>
      </c>
    </row>
    <row r="11" spans="1:9" s="104" customFormat="1" ht="16.5" customHeight="1">
      <c r="A11" s="108" t="s">
        <v>14</v>
      </c>
      <c r="B11" s="35">
        <v>0</v>
      </c>
      <c r="C11" s="22">
        <v>1</v>
      </c>
      <c r="D11" s="32">
        <v>3</v>
      </c>
      <c r="E11" s="22">
        <v>4</v>
      </c>
      <c r="F11" s="32">
        <v>3</v>
      </c>
      <c r="G11" s="23">
        <v>3</v>
      </c>
      <c r="H11" s="45">
        <f t="shared" si="2"/>
        <v>14</v>
      </c>
      <c r="I11" s="124">
        <f t="shared" si="1"/>
        <v>0.6186746045564501</v>
      </c>
    </row>
    <row r="12" spans="1:9" ht="16.5" customHeight="1">
      <c r="A12" s="108" t="s">
        <v>15</v>
      </c>
      <c r="B12" s="35">
        <v>0</v>
      </c>
      <c r="C12" s="22">
        <v>0</v>
      </c>
      <c r="D12" s="32">
        <v>0</v>
      </c>
      <c r="E12" s="22">
        <v>0</v>
      </c>
      <c r="F12" s="32">
        <v>0</v>
      </c>
      <c r="G12" s="23">
        <v>0</v>
      </c>
      <c r="H12" s="45">
        <f t="shared" si="2"/>
        <v>0</v>
      </c>
      <c r="I12" s="112">
        <f t="shared" si="1"/>
        <v>0</v>
      </c>
    </row>
    <row r="13" spans="1:9" ht="16.5" customHeight="1">
      <c r="A13" s="29" t="s">
        <v>16</v>
      </c>
      <c r="B13" s="36">
        <v>0</v>
      </c>
      <c r="C13" s="25">
        <v>0</v>
      </c>
      <c r="D13" s="33">
        <v>0</v>
      </c>
      <c r="E13" s="25">
        <v>0</v>
      </c>
      <c r="F13" s="33">
        <v>0</v>
      </c>
      <c r="G13" s="26">
        <v>0</v>
      </c>
      <c r="H13" s="51">
        <f t="shared" si="2"/>
        <v>0</v>
      </c>
      <c r="I13" s="113">
        <f t="shared" si="1"/>
        <v>0</v>
      </c>
    </row>
    <row r="14" spans="1:9" s="69" customFormat="1" ht="16.5" customHeight="1">
      <c r="A14" s="75" t="s">
        <v>42</v>
      </c>
      <c r="B14" s="166">
        <f aca="true" t="shared" si="4" ref="B14:G14">SUM(B15:B18)</f>
        <v>0</v>
      </c>
      <c r="C14" s="167">
        <f t="shared" si="4"/>
        <v>3</v>
      </c>
      <c r="D14" s="168">
        <f t="shared" si="4"/>
        <v>8</v>
      </c>
      <c r="E14" s="167">
        <f t="shared" si="4"/>
        <v>19</v>
      </c>
      <c r="F14" s="168">
        <f t="shared" si="4"/>
        <v>16</v>
      </c>
      <c r="G14" s="169">
        <f t="shared" si="4"/>
        <v>82</v>
      </c>
      <c r="H14" s="170">
        <f t="shared" si="2"/>
        <v>128</v>
      </c>
      <c r="I14" s="171">
        <f t="shared" si="1"/>
        <v>5.656453527373258</v>
      </c>
    </row>
    <row r="15" spans="1:9" s="104" customFormat="1" ht="16.5" customHeight="1">
      <c r="A15" s="108" t="s">
        <v>13</v>
      </c>
      <c r="B15" s="35">
        <v>0</v>
      </c>
      <c r="C15" s="22">
        <v>3</v>
      </c>
      <c r="D15" s="32">
        <v>4</v>
      </c>
      <c r="E15" s="22">
        <v>15</v>
      </c>
      <c r="F15" s="32">
        <v>16</v>
      </c>
      <c r="G15" s="23">
        <v>80</v>
      </c>
      <c r="H15" s="45">
        <f t="shared" si="2"/>
        <v>118</v>
      </c>
      <c r="I15" s="112">
        <f t="shared" si="1"/>
        <v>5.214543095547222</v>
      </c>
    </row>
    <row r="16" spans="1:9" s="104" customFormat="1" ht="16.5" customHeight="1">
      <c r="A16" s="108" t="s">
        <v>14</v>
      </c>
      <c r="B16" s="35">
        <v>0</v>
      </c>
      <c r="C16" s="22">
        <v>0</v>
      </c>
      <c r="D16" s="32">
        <v>4</v>
      </c>
      <c r="E16" s="22">
        <v>4</v>
      </c>
      <c r="F16" s="32">
        <v>0</v>
      </c>
      <c r="G16" s="23">
        <v>2</v>
      </c>
      <c r="H16" s="45">
        <f t="shared" si="2"/>
        <v>10</v>
      </c>
      <c r="I16" s="124">
        <f t="shared" si="1"/>
        <v>0.4419104318260358</v>
      </c>
    </row>
    <row r="17" spans="1:9" ht="16.5" customHeight="1">
      <c r="A17" s="108" t="s">
        <v>15</v>
      </c>
      <c r="B17" s="35">
        <v>0</v>
      </c>
      <c r="C17" s="22">
        <v>0</v>
      </c>
      <c r="D17" s="32">
        <v>0</v>
      </c>
      <c r="E17" s="22">
        <v>0</v>
      </c>
      <c r="F17" s="32">
        <v>0</v>
      </c>
      <c r="G17" s="23">
        <v>0</v>
      </c>
      <c r="H17" s="45">
        <f t="shared" si="2"/>
        <v>0</v>
      </c>
      <c r="I17" s="112">
        <f t="shared" si="1"/>
        <v>0</v>
      </c>
    </row>
    <row r="18" spans="1:9" ht="16.5" customHeight="1">
      <c r="A18" s="29" t="s">
        <v>16</v>
      </c>
      <c r="B18" s="52">
        <v>0</v>
      </c>
      <c r="C18" s="53">
        <v>0</v>
      </c>
      <c r="D18" s="54">
        <v>0</v>
      </c>
      <c r="E18" s="53">
        <v>0</v>
      </c>
      <c r="F18" s="54">
        <v>0</v>
      </c>
      <c r="G18" s="55">
        <v>0</v>
      </c>
      <c r="H18" s="56">
        <f t="shared" si="2"/>
        <v>0</v>
      </c>
      <c r="I18" s="114">
        <f>H18/B$83*100000</f>
        <v>0</v>
      </c>
    </row>
    <row r="19" spans="1:9" s="69" customFormat="1" ht="16.5" customHeight="1">
      <c r="A19" s="75" t="s">
        <v>56</v>
      </c>
      <c r="B19" s="166">
        <f aca="true" t="shared" si="5" ref="B19:G19">SUM(B20:B23)</f>
        <v>0</v>
      </c>
      <c r="C19" s="167">
        <f t="shared" si="5"/>
        <v>1</v>
      </c>
      <c r="D19" s="168">
        <f t="shared" si="5"/>
        <v>0</v>
      </c>
      <c r="E19" s="167">
        <f t="shared" si="5"/>
        <v>6</v>
      </c>
      <c r="F19" s="168">
        <f t="shared" si="5"/>
        <v>3</v>
      </c>
      <c r="G19" s="169">
        <f t="shared" si="5"/>
        <v>5</v>
      </c>
      <c r="H19" s="170">
        <f t="shared" si="2"/>
        <v>15</v>
      </c>
      <c r="I19" s="172">
        <f t="shared" si="1"/>
        <v>0.6628656477390537</v>
      </c>
    </row>
    <row r="20" spans="1:9" s="104" customFormat="1" ht="16.5" customHeight="1">
      <c r="A20" s="108" t="s">
        <v>13</v>
      </c>
      <c r="B20" s="35">
        <v>0</v>
      </c>
      <c r="C20" s="22">
        <v>1</v>
      </c>
      <c r="D20" s="32">
        <v>0</v>
      </c>
      <c r="E20" s="22">
        <v>4</v>
      </c>
      <c r="F20" s="32">
        <v>3</v>
      </c>
      <c r="G20" s="23">
        <v>4</v>
      </c>
      <c r="H20" s="45">
        <f t="shared" si="2"/>
        <v>12</v>
      </c>
      <c r="I20" s="124">
        <f t="shared" si="1"/>
        <v>0.5302925181912429</v>
      </c>
    </row>
    <row r="21" spans="1:9" s="104" customFormat="1" ht="16.5" customHeight="1">
      <c r="A21" s="108" t="s">
        <v>14</v>
      </c>
      <c r="B21" s="35">
        <v>0</v>
      </c>
      <c r="C21" s="22">
        <v>0</v>
      </c>
      <c r="D21" s="32">
        <v>0</v>
      </c>
      <c r="E21" s="22">
        <v>1</v>
      </c>
      <c r="F21" s="32">
        <v>0</v>
      </c>
      <c r="G21" s="23">
        <v>1</v>
      </c>
      <c r="H21" s="45">
        <f t="shared" si="2"/>
        <v>2</v>
      </c>
      <c r="I21" s="124">
        <f t="shared" si="1"/>
        <v>0.08838208636520715</v>
      </c>
    </row>
    <row r="22" spans="1:9" s="104" customFormat="1" ht="16.5" customHeight="1">
      <c r="A22" s="108" t="s">
        <v>15</v>
      </c>
      <c r="B22" s="35">
        <v>0</v>
      </c>
      <c r="C22" s="22">
        <v>0</v>
      </c>
      <c r="D22" s="32">
        <v>0</v>
      </c>
      <c r="E22" s="22">
        <v>1</v>
      </c>
      <c r="F22" s="32">
        <v>0</v>
      </c>
      <c r="G22" s="23">
        <v>0</v>
      </c>
      <c r="H22" s="45">
        <f t="shared" si="2"/>
        <v>1</v>
      </c>
      <c r="I22" s="124">
        <f t="shared" si="1"/>
        <v>0.04419104318260358</v>
      </c>
    </row>
    <row r="23" spans="1:9" s="104" customFormat="1" ht="16.5" customHeight="1">
      <c r="A23" s="24" t="s">
        <v>16</v>
      </c>
      <c r="B23" s="36">
        <v>0</v>
      </c>
      <c r="C23" s="25">
        <v>0</v>
      </c>
      <c r="D23" s="33">
        <v>0</v>
      </c>
      <c r="E23" s="25">
        <v>0</v>
      </c>
      <c r="F23" s="33">
        <v>0</v>
      </c>
      <c r="G23" s="26">
        <v>0</v>
      </c>
      <c r="H23" s="51">
        <f t="shared" si="2"/>
        <v>0</v>
      </c>
      <c r="I23" s="113">
        <f t="shared" si="1"/>
        <v>0</v>
      </c>
    </row>
    <row r="24" spans="1:9" s="104" customFormat="1" ht="16.5" customHeight="1">
      <c r="A24" s="147" t="s">
        <v>57</v>
      </c>
      <c r="B24" s="148">
        <f aca="true" t="shared" si="6" ref="B24:G24">SUM(B25:B28)</f>
        <v>0</v>
      </c>
      <c r="C24" s="149">
        <f t="shared" si="6"/>
        <v>0</v>
      </c>
      <c r="D24" s="150">
        <f t="shared" si="6"/>
        <v>0</v>
      </c>
      <c r="E24" s="149">
        <f t="shared" si="6"/>
        <v>0</v>
      </c>
      <c r="F24" s="150">
        <f t="shared" si="6"/>
        <v>0</v>
      </c>
      <c r="G24" s="151">
        <f t="shared" si="6"/>
        <v>1</v>
      </c>
      <c r="H24" s="152">
        <f t="shared" si="2"/>
        <v>1</v>
      </c>
      <c r="I24" s="190">
        <f t="shared" si="1"/>
        <v>0.04419104318260358</v>
      </c>
    </row>
    <row r="25" spans="1:9" s="104" customFormat="1" ht="16.5" customHeight="1">
      <c r="A25" s="108" t="s">
        <v>13</v>
      </c>
      <c r="B25" s="35">
        <v>0</v>
      </c>
      <c r="C25" s="22">
        <v>0</v>
      </c>
      <c r="D25" s="32">
        <v>0</v>
      </c>
      <c r="E25" s="22">
        <v>0</v>
      </c>
      <c r="F25" s="32">
        <v>0</v>
      </c>
      <c r="G25" s="23">
        <v>1</v>
      </c>
      <c r="H25" s="45">
        <f t="shared" si="2"/>
        <v>1</v>
      </c>
      <c r="I25" s="124">
        <f t="shared" si="1"/>
        <v>0.04419104318260358</v>
      </c>
    </row>
    <row r="26" spans="1:9" ht="16.5" customHeight="1">
      <c r="A26" s="108" t="s">
        <v>14</v>
      </c>
      <c r="B26" s="35">
        <v>0</v>
      </c>
      <c r="C26" s="22">
        <v>0</v>
      </c>
      <c r="D26" s="32">
        <v>0</v>
      </c>
      <c r="E26" s="22">
        <v>0</v>
      </c>
      <c r="F26" s="32">
        <v>0</v>
      </c>
      <c r="G26" s="23">
        <v>0</v>
      </c>
      <c r="H26" s="45">
        <f t="shared" si="2"/>
        <v>0</v>
      </c>
      <c r="I26" s="112">
        <f t="shared" si="1"/>
        <v>0</v>
      </c>
    </row>
    <row r="27" spans="1:9" ht="16.5" customHeight="1">
      <c r="A27" s="108" t="s">
        <v>15</v>
      </c>
      <c r="B27" s="35">
        <v>0</v>
      </c>
      <c r="C27" s="22">
        <v>0</v>
      </c>
      <c r="D27" s="32">
        <v>0</v>
      </c>
      <c r="E27" s="22">
        <v>0</v>
      </c>
      <c r="F27" s="32">
        <v>0</v>
      </c>
      <c r="G27" s="23">
        <v>0</v>
      </c>
      <c r="H27" s="45">
        <f t="shared" si="2"/>
        <v>0</v>
      </c>
      <c r="I27" s="112">
        <f t="shared" si="1"/>
        <v>0</v>
      </c>
    </row>
    <row r="28" spans="1:9" ht="16.5" customHeight="1">
      <c r="A28" s="29" t="s">
        <v>16</v>
      </c>
      <c r="B28" s="57">
        <v>0</v>
      </c>
      <c r="C28" s="58">
        <v>0</v>
      </c>
      <c r="D28" s="59">
        <v>0</v>
      </c>
      <c r="E28" s="58">
        <v>0</v>
      </c>
      <c r="F28" s="59">
        <v>0</v>
      </c>
      <c r="G28" s="60">
        <v>0</v>
      </c>
      <c r="H28" s="61">
        <f t="shared" si="2"/>
        <v>0</v>
      </c>
      <c r="I28" s="115">
        <f t="shared" si="1"/>
        <v>0</v>
      </c>
    </row>
    <row r="29" spans="1:9" s="69" customFormat="1" ht="16.5" customHeight="1">
      <c r="A29" s="75" t="s">
        <v>36</v>
      </c>
      <c r="B29" s="166">
        <f aca="true" t="shared" si="7" ref="B29:G29">SUM(B30:B33)</f>
        <v>10</v>
      </c>
      <c r="C29" s="167">
        <f t="shared" si="7"/>
        <v>38</v>
      </c>
      <c r="D29" s="168">
        <f t="shared" si="7"/>
        <v>82</v>
      </c>
      <c r="E29" s="167">
        <f t="shared" si="7"/>
        <v>57</v>
      </c>
      <c r="F29" s="168">
        <f t="shared" si="7"/>
        <v>22</v>
      </c>
      <c r="G29" s="169">
        <f t="shared" si="7"/>
        <v>18</v>
      </c>
      <c r="H29" s="170">
        <f t="shared" si="2"/>
        <v>227</v>
      </c>
      <c r="I29" s="171">
        <f t="shared" si="1"/>
        <v>10.031366802451013</v>
      </c>
    </row>
    <row r="30" spans="1:9" s="104" customFormat="1" ht="16.5" customHeight="1">
      <c r="A30" s="108" t="s">
        <v>13</v>
      </c>
      <c r="B30" s="35">
        <v>1</v>
      </c>
      <c r="C30" s="22">
        <v>0</v>
      </c>
      <c r="D30" s="32">
        <v>0</v>
      </c>
      <c r="E30" s="22">
        <v>0</v>
      </c>
      <c r="F30" s="32">
        <v>0</v>
      </c>
      <c r="G30" s="23">
        <v>0</v>
      </c>
      <c r="H30" s="45">
        <f t="shared" si="2"/>
        <v>1</v>
      </c>
      <c r="I30" s="124">
        <f t="shared" si="1"/>
        <v>0.04419104318260358</v>
      </c>
    </row>
    <row r="31" spans="1:9" s="104" customFormat="1" ht="16.5" customHeight="1">
      <c r="A31" s="108" t="s">
        <v>14</v>
      </c>
      <c r="B31" s="35">
        <v>1</v>
      </c>
      <c r="C31" s="22">
        <v>7</v>
      </c>
      <c r="D31" s="32">
        <v>25</v>
      </c>
      <c r="E31" s="22">
        <v>35</v>
      </c>
      <c r="F31" s="32">
        <v>17</v>
      </c>
      <c r="G31" s="23">
        <v>18</v>
      </c>
      <c r="H31" s="45">
        <f t="shared" si="2"/>
        <v>103</v>
      </c>
      <c r="I31" s="112">
        <f t="shared" si="1"/>
        <v>4.551677447808169</v>
      </c>
    </row>
    <row r="32" spans="1:9" s="104" customFormat="1" ht="16.5" customHeight="1">
      <c r="A32" s="108" t="s">
        <v>15</v>
      </c>
      <c r="B32" s="35">
        <v>8</v>
      </c>
      <c r="C32" s="22">
        <v>31</v>
      </c>
      <c r="D32" s="32">
        <v>57</v>
      </c>
      <c r="E32" s="22">
        <v>22</v>
      </c>
      <c r="F32" s="32">
        <v>5</v>
      </c>
      <c r="G32" s="23">
        <v>0</v>
      </c>
      <c r="H32" s="45">
        <f t="shared" si="2"/>
        <v>123</v>
      </c>
      <c r="I32" s="112">
        <f t="shared" si="1"/>
        <v>5.435498311460241</v>
      </c>
    </row>
    <row r="33" spans="1:9" ht="16.5" customHeight="1">
      <c r="A33" s="29" t="s">
        <v>16</v>
      </c>
      <c r="B33" s="35">
        <v>0</v>
      </c>
      <c r="C33" s="22">
        <v>0</v>
      </c>
      <c r="D33" s="32">
        <v>0</v>
      </c>
      <c r="E33" s="22">
        <v>0</v>
      </c>
      <c r="F33" s="32">
        <v>0</v>
      </c>
      <c r="G33" s="23">
        <v>0</v>
      </c>
      <c r="H33" s="45">
        <f t="shared" si="2"/>
        <v>0</v>
      </c>
      <c r="I33" s="112">
        <f t="shared" si="1"/>
        <v>0</v>
      </c>
    </row>
    <row r="34" spans="1:9" s="69" customFormat="1" ht="16.5" customHeight="1">
      <c r="A34" s="81" t="s">
        <v>20</v>
      </c>
      <c r="B34" s="34">
        <v>0</v>
      </c>
      <c r="C34" s="27">
        <v>0</v>
      </c>
      <c r="D34" s="31">
        <v>2</v>
      </c>
      <c r="E34" s="27">
        <v>2</v>
      </c>
      <c r="F34" s="31">
        <v>0</v>
      </c>
      <c r="G34" s="28">
        <v>0</v>
      </c>
      <c r="H34" s="170">
        <f t="shared" si="2"/>
        <v>4</v>
      </c>
      <c r="I34" s="173">
        <f t="shared" si="1"/>
        <v>0.1767641727304143</v>
      </c>
    </row>
    <row r="35" spans="1:9" s="69" customFormat="1" ht="16.5" customHeight="1">
      <c r="A35" s="75" t="s">
        <v>37</v>
      </c>
      <c r="B35" s="166">
        <f aca="true" t="shared" si="8" ref="B35:G35">SUM(B36+B42+B43)</f>
        <v>22</v>
      </c>
      <c r="C35" s="167">
        <f t="shared" si="8"/>
        <v>55</v>
      </c>
      <c r="D35" s="168">
        <f t="shared" si="8"/>
        <v>115</v>
      </c>
      <c r="E35" s="167">
        <f t="shared" si="8"/>
        <v>69</v>
      </c>
      <c r="F35" s="168">
        <f t="shared" si="8"/>
        <v>21</v>
      </c>
      <c r="G35" s="169">
        <f t="shared" si="8"/>
        <v>49</v>
      </c>
      <c r="H35" s="170">
        <f t="shared" si="2"/>
        <v>331</v>
      </c>
      <c r="I35" s="171">
        <f t="shared" si="1"/>
        <v>14.627235293441784</v>
      </c>
    </row>
    <row r="36" spans="1:9" s="104" customFormat="1" ht="16.5" customHeight="1">
      <c r="A36" s="108" t="s">
        <v>13</v>
      </c>
      <c r="B36" s="35">
        <f aca="true" t="shared" si="9" ref="B36:G36">SUM(B37:B41)</f>
        <v>22</v>
      </c>
      <c r="C36" s="22">
        <f t="shared" si="9"/>
        <v>55</v>
      </c>
      <c r="D36" s="32">
        <f t="shared" si="9"/>
        <v>115</v>
      </c>
      <c r="E36" s="22">
        <f t="shared" si="9"/>
        <v>69</v>
      </c>
      <c r="F36" s="32">
        <f t="shared" si="9"/>
        <v>21</v>
      </c>
      <c r="G36" s="23">
        <f t="shared" si="9"/>
        <v>49</v>
      </c>
      <c r="H36" s="45">
        <f t="shared" si="2"/>
        <v>331</v>
      </c>
      <c r="I36" s="112">
        <f t="shared" si="1"/>
        <v>14.627235293441784</v>
      </c>
    </row>
    <row r="37" spans="1:11" s="104" customFormat="1" ht="16.5" customHeight="1">
      <c r="A37" s="108" t="s">
        <v>22</v>
      </c>
      <c r="B37" s="35">
        <v>8</v>
      </c>
      <c r="C37" s="22">
        <v>22</v>
      </c>
      <c r="D37" s="32">
        <v>46</v>
      </c>
      <c r="E37" s="22">
        <v>28</v>
      </c>
      <c r="F37" s="32">
        <v>3</v>
      </c>
      <c r="G37" s="23">
        <v>19</v>
      </c>
      <c r="H37" s="45">
        <f t="shared" si="2"/>
        <v>126</v>
      </c>
      <c r="I37" s="112">
        <f t="shared" si="1"/>
        <v>5.56807144100805</v>
      </c>
      <c r="K37" s="105"/>
    </row>
    <row r="38" spans="1:9" s="104" customFormat="1" ht="16.5" customHeight="1">
      <c r="A38" s="108" t="s">
        <v>23</v>
      </c>
      <c r="B38" s="35">
        <v>0</v>
      </c>
      <c r="C38" s="22">
        <v>9</v>
      </c>
      <c r="D38" s="32">
        <v>13</v>
      </c>
      <c r="E38" s="22">
        <v>1</v>
      </c>
      <c r="F38" s="32">
        <v>0</v>
      </c>
      <c r="G38" s="23">
        <v>0</v>
      </c>
      <c r="H38" s="45">
        <f t="shared" si="2"/>
        <v>23</v>
      </c>
      <c r="I38" s="112">
        <f t="shared" si="1"/>
        <v>1.0163939931998822</v>
      </c>
    </row>
    <row r="39" spans="1:9" s="104" customFormat="1" ht="16.5" customHeight="1">
      <c r="A39" s="108" t="s">
        <v>24</v>
      </c>
      <c r="B39" s="35">
        <v>1</v>
      </c>
      <c r="C39" s="22">
        <v>1</v>
      </c>
      <c r="D39" s="32">
        <v>3</v>
      </c>
      <c r="E39" s="22">
        <v>2</v>
      </c>
      <c r="F39" s="32">
        <v>0</v>
      </c>
      <c r="G39" s="23">
        <v>0</v>
      </c>
      <c r="H39" s="45">
        <f t="shared" si="2"/>
        <v>7</v>
      </c>
      <c r="I39" s="124">
        <f t="shared" si="1"/>
        <v>0.30933730227822503</v>
      </c>
    </row>
    <row r="40" spans="1:9" s="104" customFormat="1" ht="16.5" customHeight="1">
      <c r="A40" s="108" t="s">
        <v>25</v>
      </c>
      <c r="B40" s="35">
        <v>7</v>
      </c>
      <c r="C40" s="22">
        <v>5</v>
      </c>
      <c r="D40" s="32">
        <v>24</v>
      </c>
      <c r="E40" s="22">
        <v>19</v>
      </c>
      <c r="F40" s="32">
        <v>7</v>
      </c>
      <c r="G40" s="23">
        <v>19</v>
      </c>
      <c r="H40" s="45">
        <f t="shared" si="2"/>
        <v>81</v>
      </c>
      <c r="I40" s="112">
        <f t="shared" si="1"/>
        <v>3.57947449779089</v>
      </c>
    </row>
    <row r="41" spans="1:9" s="104" customFormat="1" ht="16.5" customHeight="1">
      <c r="A41" s="108" t="s">
        <v>29</v>
      </c>
      <c r="B41" s="35">
        <v>6</v>
      </c>
      <c r="C41" s="22">
        <v>18</v>
      </c>
      <c r="D41" s="32">
        <v>29</v>
      </c>
      <c r="E41" s="22">
        <v>19</v>
      </c>
      <c r="F41" s="32">
        <v>11</v>
      </c>
      <c r="G41" s="23">
        <v>11</v>
      </c>
      <c r="H41" s="45">
        <f t="shared" si="2"/>
        <v>94</v>
      </c>
      <c r="I41" s="112">
        <f t="shared" si="1"/>
        <v>4.153958059164736</v>
      </c>
    </row>
    <row r="42" spans="1:9" ht="16.5" customHeight="1">
      <c r="A42" s="108" t="s">
        <v>14</v>
      </c>
      <c r="B42" s="35">
        <v>0</v>
      </c>
      <c r="C42" s="22">
        <v>0</v>
      </c>
      <c r="D42" s="32">
        <v>0</v>
      </c>
      <c r="E42" s="22">
        <v>0</v>
      </c>
      <c r="F42" s="32">
        <v>0</v>
      </c>
      <c r="G42" s="23">
        <v>0</v>
      </c>
      <c r="H42" s="45">
        <f t="shared" si="2"/>
        <v>0</v>
      </c>
      <c r="I42" s="112">
        <f t="shared" si="1"/>
        <v>0</v>
      </c>
    </row>
    <row r="43" spans="1:9" ht="16.5" customHeight="1">
      <c r="A43" s="29" t="s">
        <v>16</v>
      </c>
      <c r="B43" s="52">
        <v>0</v>
      </c>
      <c r="C43" s="53">
        <v>0</v>
      </c>
      <c r="D43" s="54">
        <v>0</v>
      </c>
      <c r="E43" s="53">
        <v>0</v>
      </c>
      <c r="F43" s="54">
        <v>0</v>
      </c>
      <c r="G43" s="55">
        <v>0</v>
      </c>
      <c r="H43" s="56">
        <f t="shared" si="2"/>
        <v>0</v>
      </c>
      <c r="I43" s="114">
        <f t="shared" si="1"/>
        <v>0</v>
      </c>
    </row>
    <row r="44" spans="1:9" s="69" customFormat="1" ht="16.5" customHeight="1">
      <c r="A44" s="106" t="s">
        <v>54</v>
      </c>
      <c r="B44" s="34">
        <v>0</v>
      </c>
      <c r="C44" s="27">
        <v>1</v>
      </c>
      <c r="D44" s="31">
        <v>0</v>
      </c>
      <c r="E44" s="27">
        <v>0</v>
      </c>
      <c r="F44" s="31">
        <v>0</v>
      </c>
      <c r="G44" s="28">
        <v>2</v>
      </c>
      <c r="H44" s="146">
        <f t="shared" si="2"/>
        <v>3</v>
      </c>
      <c r="I44" s="173">
        <f t="shared" si="1"/>
        <v>0.13257312954781073</v>
      </c>
    </row>
    <row r="45" spans="1:9" s="69" customFormat="1" ht="16.5" customHeight="1">
      <c r="A45" s="106" t="s">
        <v>55</v>
      </c>
      <c r="B45" s="34">
        <v>2</v>
      </c>
      <c r="C45" s="27">
        <v>4</v>
      </c>
      <c r="D45" s="31">
        <v>2</v>
      </c>
      <c r="E45" s="27">
        <v>3</v>
      </c>
      <c r="F45" s="31">
        <v>4</v>
      </c>
      <c r="G45" s="28">
        <v>2</v>
      </c>
      <c r="H45" s="146">
        <f t="shared" si="2"/>
        <v>17</v>
      </c>
      <c r="I45" s="173">
        <f t="shared" si="1"/>
        <v>0.7512477341042608</v>
      </c>
    </row>
    <row r="46" spans="1:9" s="69" customFormat="1" ht="16.5" customHeight="1">
      <c r="A46" s="75" t="s">
        <v>30</v>
      </c>
      <c r="B46" s="166">
        <f aca="true" t="shared" si="10" ref="B46:G46">SUM(B47:B50)</f>
        <v>4</v>
      </c>
      <c r="C46" s="167">
        <f t="shared" si="10"/>
        <v>5</v>
      </c>
      <c r="D46" s="168">
        <f t="shared" si="10"/>
        <v>15</v>
      </c>
      <c r="E46" s="167">
        <f t="shared" si="10"/>
        <v>8</v>
      </c>
      <c r="F46" s="168">
        <f t="shared" si="10"/>
        <v>2</v>
      </c>
      <c r="G46" s="169">
        <f t="shared" si="10"/>
        <v>1</v>
      </c>
      <c r="H46" s="170">
        <f t="shared" si="2"/>
        <v>35</v>
      </c>
      <c r="I46" s="171">
        <f t="shared" si="1"/>
        <v>1.546686511391125</v>
      </c>
    </row>
    <row r="47" spans="1:9" s="104" customFormat="1" ht="16.5" customHeight="1">
      <c r="A47" s="108" t="s">
        <v>13</v>
      </c>
      <c r="B47" s="57">
        <v>4</v>
      </c>
      <c r="C47" s="58">
        <v>5</v>
      </c>
      <c r="D47" s="59">
        <v>14</v>
      </c>
      <c r="E47" s="58">
        <v>7</v>
      </c>
      <c r="F47" s="59">
        <v>1</v>
      </c>
      <c r="G47" s="60">
        <v>1</v>
      </c>
      <c r="H47" s="61">
        <f t="shared" si="2"/>
        <v>32</v>
      </c>
      <c r="I47" s="115">
        <f t="shared" si="1"/>
        <v>1.4141133818433145</v>
      </c>
    </row>
    <row r="48" spans="1:9" s="104" customFormat="1" ht="16.5" customHeight="1">
      <c r="A48" s="108" t="s">
        <v>14</v>
      </c>
      <c r="B48" s="154">
        <v>0</v>
      </c>
      <c r="C48" s="137">
        <v>0</v>
      </c>
      <c r="D48" s="137">
        <v>1</v>
      </c>
      <c r="E48" s="137">
        <v>1</v>
      </c>
      <c r="F48" s="137">
        <v>0</v>
      </c>
      <c r="G48" s="137">
        <v>0</v>
      </c>
      <c r="H48" s="145">
        <f t="shared" si="2"/>
        <v>2</v>
      </c>
      <c r="I48" s="191">
        <f t="shared" si="1"/>
        <v>0.08838208636520715</v>
      </c>
    </row>
    <row r="49" spans="1:9" ht="16.5" customHeight="1">
      <c r="A49" s="66" t="s">
        <v>15</v>
      </c>
      <c r="B49" s="62">
        <v>0</v>
      </c>
      <c r="C49" s="63">
        <v>0</v>
      </c>
      <c r="D49" s="64">
        <v>0</v>
      </c>
      <c r="E49" s="63">
        <v>0</v>
      </c>
      <c r="F49" s="64">
        <v>1</v>
      </c>
      <c r="G49" s="65">
        <v>0</v>
      </c>
      <c r="H49" s="45">
        <f t="shared" si="2"/>
        <v>1</v>
      </c>
      <c r="I49" s="124">
        <f t="shared" si="1"/>
        <v>0.04419104318260358</v>
      </c>
    </row>
    <row r="50" spans="1:9" s="104" customFormat="1" ht="16.5" customHeight="1">
      <c r="A50" s="37" t="s">
        <v>16</v>
      </c>
      <c r="B50" s="128">
        <v>0</v>
      </c>
      <c r="C50" s="53">
        <v>0</v>
      </c>
      <c r="D50" s="53">
        <v>0</v>
      </c>
      <c r="E50" s="53">
        <v>0</v>
      </c>
      <c r="F50" s="53">
        <v>0</v>
      </c>
      <c r="G50" s="55">
        <v>0</v>
      </c>
      <c r="H50" s="56">
        <f t="shared" si="2"/>
        <v>0</v>
      </c>
      <c r="I50" s="114">
        <f t="shared" si="1"/>
        <v>0</v>
      </c>
    </row>
    <row r="51" spans="1:9" s="69" customFormat="1" ht="16.5" customHeight="1">
      <c r="A51" s="81" t="s">
        <v>21</v>
      </c>
      <c r="B51" s="174">
        <v>0</v>
      </c>
      <c r="C51" s="175">
        <v>0</v>
      </c>
      <c r="D51" s="176">
        <v>2</v>
      </c>
      <c r="E51" s="175">
        <v>0</v>
      </c>
      <c r="F51" s="176">
        <v>1</v>
      </c>
      <c r="G51" s="177">
        <v>1</v>
      </c>
      <c r="H51" s="146">
        <f t="shared" si="2"/>
        <v>4</v>
      </c>
      <c r="I51" s="173">
        <f t="shared" si="1"/>
        <v>0.1767641727304143</v>
      </c>
    </row>
    <row r="52" spans="1:9" ht="16.5" customHeight="1">
      <c r="A52" s="81" t="s">
        <v>26</v>
      </c>
      <c r="B52" s="34">
        <v>0</v>
      </c>
      <c r="C52" s="27">
        <v>0</v>
      </c>
      <c r="D52" s="31">
        <v>0</v>
      </c>
      <c r="E52" s="27">
        <v>0</v>
      </c>
      <c r="F52" s="31">
        <v>0</v>
      </c>
      <c r="G52" s="28">
        <v>0</v>
      </c>
      <c r="H52" s="146">
        <f t="shared" si="2"/>
        <v>0</v>
      </c>
      <c r="I52" s="119">
        <f t="shared" si="1"/>
        <v>0</v>
      </c>
    </row>
    <row r="53" spans="1:9" s="69" customFormat="1" ht="16.5" customHeight="1">
      <c r="A53" s="75" t="s">
        <v>41</v>
      </c>
      <c r="B53" s="166">
        <f aca="true" t="shared" si="11" ref="B53:G53">B54+B59</f>
        <v>2</v>
      </c>
      <c r="C53" s="167">
        <f t="shared" si="11"/>
        <v>12</v>
      </c>
      <c r="D53" s="168">
        <f t="shared" si="11"/>
        <v>65</v>
      </c>
      <c r="E53" s="167">
        <f t="shared" si="11"/>
        <v>52</v>
      </c>
      <c r="F53" s="168">
        <f t="shared" si="11"/>
        <v>6</v>
      </c>
      <c r="G53" s="169">
        <f t="shared" si="11"/>
        <v>4</v>
      </c>
      <c r="H53" s="170">
        <f t="shared" si="2"/>
        <v>141</v>
      </c>
      <c r="I53" s="171">
        <f t="shared" si="1"/>
        <v>6.230937088747105</v>
      </c>
    </row>
    <row r="54" spans="1:9" s="104" customFormat="1" ht="16.5" customHeight="1">
      <c r="A54" s="134" t="s">
        <v>59</v>
      </c>
      <c r="B54" s="129">
        <f aca="true" t="shared" si="12" ref="B54:G54">SUM(B55:B58)</f>
        <v>2</v>
      </c>
      <c r="C54" s="130">
        <f t="shared" si="12"/>
        <v>12</v>
      </c>
      <c r="D54" s="131">
        <f t="shared" si="12"/>
        <v>60</v>
      </c>
      <c r="E54" s="130">
        <f t="shared" si="12"/>
        <v>47</v>
      </c>
      <c r="F54" s="131">
        <f t="shared" si="12"/>
        <v>5</v>
      </c>
      <c r="G54" s="132">
        <f t="shared" si="12"/>
        <v>4</v>
      </c>
      <c r="H54" s="125">
        <f t="shared" si="2"/>
        <v>130</v>
      </c>
      <c r="I54" s="126">
        <f t="shared" si="1"/>
        <v>5.744835613738465</v>
      </c>
    </row>
    <row r="55" spans="1:9" s="104" customFormat="1" ht="16.5" customHeight="1">
      <c r="A55" s="66" t="s">
        <v>17</v>
      </c>
      <c r="B55" s="62">
        <v>2</v>
      </c>
      <c r="C55" s="63">
        <v>10</v>
      </c>
      <c r="D55" s="64">
        <v>54</v>
      </c>
      <c r="E55" s="63">
        <v>32</v>
      </c>
      <c r="F55" s="64">
        <v>2</v>
      </c>
      <c r="G55" s="65">
        <v>3</v>
      </c>
      <c r="H55" s="45">
        <f t="shared" si="2"/>
        <v>103</v>
      </c>
      <c r="I55" s="112">
        <f t="shared" si="1"/>
        <v>4.551677447808169</v>
      </c>
    </row>
    <row r="56" spans="1:9" s="104" customFormat="1" ht="16.5" customHeight="1">
      <c r="A56" s="66" t="s">
        <v>18</v>
      </c>
      <c r="B56" s="35">
        <v>0</v>
      </c>
      <c r="C56" s="22">
        <v>2</v>
      </c>
      <c r="D56" s="32">
        <v>6</v>
      </c>
      <c r="E56" s="22">
        <v>14</v>
      </c>
      <c r="F56" s="32">
        <v>3</v>
      </c>
      <c r="G56" s="23">
        <v>1</v>
      </c>
      <c r="H56" s="45">
        <f t="shared" si="2"/>
        <v>26</v>
      </c>
      <c r="I56" s="112">
        <f t="shared" si="1"/>
        <v>1.148967122747693</v>
      </c>
    </row>
    <row r="57" spans="1:9" s="104" customFormat="1" ht="16.5" customHeight="1">
      <c r="A57" s="66" t="s">
        <v>19</v>
      </c>
      <c r="B57" s="62">
        <v>0</v>
      </c>
      <c r="C57" s="63">
        <v>0</v>
      </c>
      <c r="D57" s="64">
        <v>0</v>
      </c>
      <c r="E57" s="63">
        <v>1</v>
      </c>
      <c r="F57" s="64">
        <v>0</v>
      </c>
      <c r="G57" s="65">
        <v>0</v>
      </c>
      <c r="H57" s="45">
        <f t="shared" si="2"/>
        <v>1</v>
      </c>
      <c r="I57" s="124">
        <f t="shared" si="1"/>
        <v>0.04419104318260358</v>
      </c>
    </row>
    <row r="58" spans="1:9" s="104" customFormat="1" ht="16.5" customHeight="1">
      <c r="A58" s="66" t="s">
        <v>27</v>
      </c>
      <c r="B58" s="35">
        <v>0</v>
      </c>
      <c r="C58" s="22">
        <v>0</v>
      </c>
      <c r="D58" s="32">
        <v>0</v>
      </c>
      <c r="E58" s="22">
        <v>0</v>
      </c>
      <c r="F58" s="32">
        <v>0</v>
      </c>
      <c r="G58" s="23">
        <v>0</v>
      </c>
      <c r="H58" s="45">
        <f t="shared" si="2"/>
        <v>0</v>
      </c>
      <c r="I58" s="112">
        <f t="shared" si="1"/>
        <v>0</v>
      </c>
    </row>
    <row r="59" spans="1:9" s="104" customFormat="1" ht="16.5" customHeight="1">
      <c r="A59" s="134" t="s">
        <v>58</v>
      </c>
      <c r="B59" s="129">
        <f aca="true" t="shared" si="13" ref="B59:G59">SUM(B60:B63)</f>
        <v>0</v>
      </c>
      <c r="C59" s="130">
        <f t="shared" si="13"/>
        <v>0</v>
      </c>
      <c r="D59" s="131">
        <f t="shared" si="13"/>
        <v>5</v>
      </c>
      <c r="E59" s="130">
        <f t="shared" si="13"/>
        <v>5</v>
      </c>
      <c r="F59" s="131">
        <f t="shared" si="13"/>
        <v>1</v>
      </c>
      <c r="G59" s="132">
        <f t="shared" si="13"/>
        <v>0</v>
      </c>
      <c r="H59" s="125">
        <f t="shared" si="2"/>
        <v>11</v>
      </c>
      <c r="I59" s="127">
        <f t="shared" si="1"/>
        <v>0.4861014750086393</v>
      </c>
    </row>
    <row r="60" spans="1:9" s="104" customFormat="1" ht="16.5" customHeight="1">
      <c r="A60" s="66" t="s">
        <v>17</v>
      </c>
      <c r="B60" s="62">
        <v>0</v>
      </c>
      <c r="C60" s="63">
        <v>0</v>
      </c>
      <c r="D60" s="64">
        <v>2</v>
      </c>
      <c r="E60" s="63">
        <v>2</v>
      </c>
      <c r="F60" s="64">
        <v>0</v>
      </c>
      <c r="G60" s="65">
        <v>0</v>
      </c>
      <c r="H60" s="45">
        <f t="shared" si="2"/>
        <v>4</v>
      </c>
      <c r="I60" s="124">
        <f t="shared" si="1"/>
        <v>0.1767641727304143</v>
      </c>
    </row>
    <row r="61" spans="1:9" s="104" customFormat="1" ht="16.5" customHeight="1">
      <c r="A61" s="108" t="s">
        <v>18</v>
      </c>
      <c r="B61" s="35">
        <v>0</v>
      </c>
      <c r="C61" s="22">
        <v>0</v>
      </c>
      <c r="D61" s="32">
        <v>3</v>
      </c>
      <c r="E61" s="22">
        <v>3</v>
      </c>
      <c r="F61" s="32">
        <v>1</v>
      </c>
      <c r="G61" s="23">
        <v>0</v>
      </c>
      <c r="H61" s="61">
        <f t="shared" si="2"/>
        <v>7</v>
      </c>
      <c r="I61" s="133">
        <f t="shared" si="1"/>
        <v>0.30933730227822503</v>
      </c>
    </row>
    <row r="62" spans="1:9" ht="16.5" customHeight="1">
      <c r="A62" s="66" t="s">
        <v>19</v>
      </c>
      <c r="B62" s="62">
        <v>0</v>
      </c>
      <c r="C62" s="63">
        <v>0</v>
      </c>
      <c r="D62" s="64">
        <v>0</v>
      </c>
      <c r="E62" s="63">
        <v>0</v>
      </c>
      <c r="F62" s="64">
        <v>0</v>
      </c>
      <c r="G62" s="65">
        <v>0</v>
      </c>
      <c r="H62" s="45">
        <f t="shared" si="2"/>
        <v>0</v>
      </c>
      <c r="I62" s="112">
        <f t="shared" si="1"/>
        <v>0</v>
      </c>
    </row>
    <row r="63" spans="1:9" ht="16.5" customHeight="1">
      <c r="A63" s="109" t="s">
        <v>27</v>
      </c>
      <c r="B63" s="57">
        <v>0</v>
      </c>
      <c r="C63" s="58">
        <v>0</v>
      </c>
      <c r="D63" s="59">
        <v>0</v>
      </c>
      <c r="E63" s="58">
        <v>0</v>
      </c>
      <c r="F63" s="59">
        <v>0</v>
      </c>
      <c r="G63" s="60">
        <v>0</v>
      </c>
      <c r="H63" s="61">
        <f t="shared" si="2"/>
        <v>0</v>
      </c>
      <c r="I63" s="115">
        <f t="shared" si="1"/>
        <v>0</v>
      </c>
    </row>
    <row r="64" spans="1:9" s="69" customFormat="1" ht="16.5" customHeight="1">
      <c r="A64" s="75" t="s">
        <v>38</v>
      </c>
      <c r="B64" s="166">
        <f aca="true" t="shared" si="14" ref="B64:G64">SUM(B65:B67)</f>
        <v>2</v>
      </c>
      <c r="C64" s="167">
        <f t="shared" si="14"/>
        <v>0</v>
      </c>
      <c r="D64" s="168">
        <f t="shared" si="14"/>
        <v>8</v>
      </c>
      <c r="E64" s="167">
        <f t="shared" si="14"/>
        <v>2</v>
      </c>
      <c r="F64" s="168">
        <f t="shared" si="14"/>
        <v>0</v>
      </c>
      <c r="G64" s="169">
        <f t="shared" si="14"/>
        <v>0</v>
      </c>
      <c r="H64" s="170">
        <f t="shared" si="2"/>
        <v>12</v>
      </c>
      <c r="I64" s="172">
        <f t="shared" si="1"/>
        <v>0.5302925181912429</v>
      </c>
    </row>
    <row r="65" spans="1:9" s="104" customFormat="1" ht="16.5" customHeight="1">
      <c r="A65" s="66" t="s">
        <v>13</v>
      </c>
      <c r="B65" s="62">
        <v>2</v>
      </c>
      <c r="C65" s="63">
        <v>0</v>
      </c>
      <c r="D65" s="64">
        <v>4</v>
      </c>
      <c r="E65" s="63">
        <v>2</v>
      </c>
      <c r="F65" s="64">
        <v>0</v>
      </c>
      <c r="G65" s="65">
        <v>0</v>
      </c>
      <c r="H65" s="45">
        <f t="shared" si="2"/>
        <v>8</v>
      </c>
      <c r="I65" s="124">
        <f t="shared" si="1"/>
        <v>0.3535283454608286</v>
      </c>
    </row>
    <row r="66" spans="1:9" ht="16.5" customHeight="1">
      <c r="A66" s="108" t="s">
        <v>15</v>
      </c>
      <c r="B66" s="62">
        <v>0</v>
      </c>
      <c r="C66" s="63">
        <v>0</v>
      </c>
      <c r="D66" s="64">
        <v>4</v>
      </c>
      <c r="E66" s="63">
        <v>0</v>
      </c>
      <c r="F66" s="64">
        <v>0</v>
      </c>
      <c r="G66" s="65">
        <v>0</v>
      </c>
      <c r="H66" s="45">
        <f t="shared" si="2"/>
        <v>4</v>
      </c>
      <c r="I66" s="124">
        <f t="shared" si="1"/>
        <v>0.1767641727304143</v>
      </c>
    </row>
    <row r="67" spans="1:9" ht="16.5" customHeight="1">
      <c r="A67" s="29" t="s">
        <v>16</v>
      </c>
      <c r="B67" s="52">
        <v>0</v>
      </c>
      <c r="C67" s="53">
        <v>0</v>
      </c>
      <c r="D67" s="54">
        <v>0</v>
      </c>
      <c r="E67" s="53">
        <v>0</v>
      </c>
      <c r="F67" s="54">
        <v>0</v>
      </c>
      <c r="G67" s="55">
        <v>0</v>
      </c>
      <c r="H67" s="56">
        <f t="shared" si="2"/>
        <v>0</v>
      </c>
      <c r="I67" s="114">
        <f t="shared" si="1"/>
        <v>0</v>
      </c>
    </row>
    <row r="68" spans="1:9" s="69" customFormat="1" ht="16.5" customHeight="1">
      <c r="A68" s="75" t="s">
        <v>39</v>
      </c>
      <c r="B68" s="129">
        <f aca="true" t="shared" si="15" ref="B68:G68">SUM(B69:B72)</f>
        <v>6</v>
      </c>
      <c r="C68" s="167">
        <f t="shared" si="15"/>
        <v>5</v>
      </c>
      <c r="D68" s="168">
        <f t="shared" si="15"/>
        <v>27</v>
      </c>
      <c r="E68" s="167">
        <f t="shared" si="15"/>
        <v>12</v>
      </c>
      <c r="F68" s="168">
        <f t="shared" si="15"/>
        <v>10</v>
      </c>
      <c r="G68" s="169">
        <f t="shared" si="15"/>
        <v>44</v>
      </c>
      <c r="H68" s="170">
        <f t="shared" si="2"/>
        <v>104</v>
      </c>
      <c r="I68" s="171">
        <f aca="true" t="shared" si="16" ref="I68:I82">H68/B$83*100000</f>
        <v>4.595868490990772</v>
      </c>
    </row>
    <row r="69" spans="1:9" s="104" customFormat="1" ht="16.5" customHeight="1">
      <c r="A69" s="108" t="s">
        <v>13</v>
      </c>
      <c r="B69" s="35">
        <v>5</v>
      </c>
      <c r="C69" s="22">
        <v>1</v>
      </c>
      <c r="D69" s="32">
        <v>8</v>
      </c>
      <c r="E69" s="22">
        <v>1</v>
      </c>
      <c r="F69" s="32">
        <v>5</v>
      </c>
      <c r="G69" s="23">
        <v>31</v>
      </c>
      <c r="H69" s="45">
        <f aca="true" t="shared" si="17" ref="H69:H82">SUM(B69:G69)</f>
        <v>51</v>
      </c>
      <c r="I69" s="112">
        <f t="shared" si="16"/>
        <v>2.2537432023127826</v>
      </c>
    </row>
    <row r="70" spans="1:9" s="104" customFormat="1" ht="16.5" customHeight="1">
      <c r="A70" s="108" t="s">
        <v>14</v>
      </c>
      <c r="B70" s="62">
        <v>1</v>
      </c>
      <c r="C70" s="63">
        <v>4</v>
      </c>
      <c r="D70" s="64">
        <v>14</v>
      </c>
      <c r="E70" s="63">
        <v>8</v>
      </c>
      <c r="F70" s="64">
        <v>5</v>
      </c>
      <c r="G70" s="65">
        <v>13</v>
      </c>
      <c r="H70" s="45">
        <f t="shared" si="17"/>
        <v>45</v>
      </c>
      <c r="I70" s="112">
        <f t="shared" si="16"/>
        <v>1.988596943217161</v>
      </c>
    </row>
    <row r="71" spans="1:9" s="104" customFormat="1" ht="16.5" customHeight="1">
      <c r="A71" s="108" t="s">
        <v>15</v>
      </c>
      <c r="B71" s="35">
        <v>0</v>
      </c>
      <c r="C71" s="22">
        <v>0</v>
      </c>
      <c r="D71" s="32">
        <v>5</v>
      </c>
      <c r="E71" s="22">
        <v>3</v>
      </c>
      <c r="F71" s="32">
        <v>0</v>
      </c>
      <c r="G71" s="23">
        <v>0</v>
      </c>
      <c r="H71" s="45">
        <f t="shared" si="17"/>
        <v>8</v>
      </c>
      <c r="I71" s="124">
        <f t="shared" si="16"/>
        <v>0.3535283454608286</v>
      </c>
    </row>
    <row r="72" spans="1:9" s="104" customFormat="1" ht="16.5" customHeight="1">
      <c r="A72" s="29" t="s">
        <v>16</v>
      </c>
      <c r="B72" s="62">
        <v>0</v>
      </c>
      <c r="C72" s="63">
        <v>0</v>
      </c>
      <c r="D72" s="64">
        <v>0</v>
      </c>
      <c r="E72" s="63">
        <v>0</v>
      </c>
      <c r="F72" s="64">
        <v>0</v>
      </c>
      <c r="G72" s="65">
        <v>0</v>
      </c>
      <c r="H72" s="45">
        <f t="shared" si="17"/>
        <v>0</v>
      </c>
      <c r="I72" s="112">
        <f t="shared" si="16"/>
        <v>0</v>
      </c>
    </row>
    <row r="73" spans="1:9" s="69" customFormat="1" ht="16.5" customHeight="1">
      <c r="A73" s="75" t="s">
        <v>40</v>
      </c>
      <c r="B73" s="166">
        <f aca="true" t="shared" si="18" ref="B73:G73">SUM(B74:B77)</f>
        <v>11</v>
      </c>
      <c r="C73" s="167">
        <f t="shared" si="18"/>
        <v>9</v>
      </c>
      <c r="D73" s="168">
        <f t="shared" si="18"/>
        <v>23</v>
      </c>
      <c r="E73" s="167">
        <f t="shared" si="18"/>
        <v>23</v>
      </c>
      <c r="F73" s="168">
        <f t="shared" si="18"/>
        <v>4</v>
      </c>
      <c r="G73" s="169">
        <f t="shared" si="18"/>
        <v>20</v>
      </c>
      <c r="H73" s="170">
        <f t="shared" si="17"/>
        <v>90</v>
      </c>
      <c r="I73" s="171">
        <f t="shared" si="16"/>
        <v>3.977193886434322</v>
      </c>
    </row>
    <row r="74" spans="1:9" s="104" customFormat="1" ht="16.5" customHeight="1">
      <c r="A74" s="108" t="s">
        <v>13</v>
      </c>
      <c r="B74" s="35">
        <v>2</v>
      </c>
      <c r="C74" s="22">
        <v>2</v>
      </c>
      <c r="D74" s="32">
        <v>10</v>
      </c>
      <c r="E74" s="22">
        <v>7</v>
      </c>
      <c r="F74" s="32">
        <v>3</v>
      </c>
      <c r="G74" s="23">
        <v>17</v>
      </c>
      <c r="H74" s="45">
        <f t="shared" si="17"/>
        <v>41</v>
      </c>
      <c r="I74" s="112">
        <f t="shared" si="16"/>
        <v>1.8118327704867465</v>
      </c>
    </row>
    <row r="75" spans="1:9" s="104" customFormat="1" ht="16.5" customHeight="1">
      <c r="A75" s="108" t="s">
        <v>14</v>
      </c>
      <c r="B75" s="35">
        <v>0</v>
      </c>
      <c r="C75" s="22">
        <v>2</v>
      </c>
      <c r="D75" s="32">
        <v>1</v>
      </c>
      <c r="E75" s="22">
        <v>3</v>
      </c>
      <c r="F75" s="32">
        <v>1</v>
      </c>
      <c r="G75" s="23">
        <v>1</v>
      </c>
      <c r="H75" s="45">
        <f t="shared" si="17"/>
        <v>8</v>
      </c>
      <c r="I75" s="124">
        <f t="shared" si="16"/>
        <v>0.3535283454608286</v>
      </c>
    </row>
    <row r="76" spans="1:9" s="104" customFormat="1" ht="16.5" customHeight="1">
      <c r="A76" s="108" t="s">
        <v>15</v>
      </c>
      <c r="B76" s="35">
        <v>8</v>
      </c>
      <c r="C76" s="22">
        <v>4</v>
      </c>
      <c r="D76" s="32">
        <v>12</v>
      </c>
      <c r="E76" s="22">
        <v>13</v>
      </c>
      <c r="F76" s="32">
        <v>0</v>
      </c>
      <c r="G76" s="23">
        <v>2</v>
      </c>
      <c r="H76" s="45">
        <f t="shared" si="17"/>
        <v>39</v>
      </c>
      <c r="I76" s="112">
        <f t="shared" si="16"/>
        <v>1.7234506841215396</v>
      </c>
    </row>
    <row r="77" spans="1:9" s="104" customFormat="1" ht="16.5" customHeight="1">
      <c r="A77" s="24" t="s">
        <v>16</v>
      </c>
      <c r="B77" s="36">
        <v>1</v>
      </c>
      <c r="C77" s="25">
        <v>1</v>
      </c>
      <c r="D77" s="33">
        <v>0</v>
      </c>
      <c r="E77" s="25">
        <v>0</v>
      </c>
      <c r="F77" s="33">
        <v>0</v>
      </c>
      <c r="G77" s="26">
        <v>0</v>
      </c>
      <c r="H77" s="51">
        <f t="shared" si="17"/>
        <v>2</v>
      </c>
      <c r="I77" s="157">
        <f t="shared" si="16"/>
        <v>0.08838208636520715</v>
      </c>
    </row>
    <row r="78" spans="1:12" s="69" customFormat="1" ht="21" customHeight="1">
      <c r="A78" s="139" t="s">
        <v>2</v>
      </c>
      <c r="B78" s="178">
        <f aca="true" t="shared" si="19" ref="B78:G78">B5+B10+B15+B20+B25+B30+B34+B36+B44+B45+B47+B51+B52+B55+B60+B65+B69+B74</f>
        <v>59</v>
      </c>
      <c r="C78" s="179">
        <f t="shared" si="19"/>
        <v>84</v>
      </c>
      <c r="D78" s="180">
        <f t="shared" si="19"/>
        <v>233</v>
      </c>
      <c r="E78" s="179">
        <f t="shared" si="19"/>
        <v>152</v>
      </c>
      <c r="F78" s="180">
        <f t="shared" si="19"/>
        <v>60</v>
      </c>
      <c r="G78" s="179">
        <f t="shared" si="19"/>
        <v>199</v>
      </c>
      <c r="H78" s="181">
        <f t="shared" si="17"/>
        <v>787</v>
      </c>
      <c r="I78" s="182">
        <f t="shared" si="16"/>
        <v>34.778350984709014</v>
      </c>
      <c r="L78" s="91"/>
    </row>
    <row r="79" spans="1:9" s="69" customFormat="1" ht="21" customHeight="1">
      <c r="A79" s="92" t="s">
        <v>3</v>
      </c>
      <c r="B79" s="129">
        <f aca="true" t="shared" si="20" ref="B79:G79">B6+B11+B16+B21+B26+B31+B42+B48+B56+B61+B70+B75</f>
        <v>2</v>
      </c>
      <c r="C79" s="130">
        <f t="shared" si="20"/>
        <v>16</v>
      </c>
      <c r="D79" s="131">
        <f t="shared" si="20"/>
        <v>57</v>
      </c>
      <c r="E79" s="130">
        <f t="shared" si="20"/>
        <v>76</v>
      </c>
      <c r="F79" s="131">
        <f t="shared" si="20"/>
        <v>30</v>
      </c>
      <c r="G79" s="132">
        <f t="shared" si="20"/>
        <v>39</v>
      </c>
      <c r="H79" s="125">
        <f t="shared" si="17"/>
        <v>220</v>
      </c>
      <c r="I79" s="126">
        <f t="shared" si="16"/>
        <v>9.722029500172788</v>
      </c>
    </row>
    <row r="80" spans="1:9" s="69" customFormat="1" ht="21" customHeight="1">
      <c r="A80" s="98" t="s">
        <v>4</v>
      </c>
      <c r="B80" s="183">
        <f aca="true" t="shared" si="21" ref="B80:G80">B7+B12+B17+B22+B27+B32+B49+B57+B62+B66+B71+B76</f>
        <v>16</v>
      </c>
      <c r="C80" s="184">
        <f t="shared" si="21"/>
        <v>37</v>
      </c>
      <c r="D80" s="185">
        <f t="shared" si="21"/>
        <v>89</v>
      </c>
      <c r="E80" s="184">
        <f t="shared" si="21"/>
        <v>48</v>
      </c>
      <c r="F80" s="185">
        <f t="shared" si="21"/>
        <v>7</v>
      </c>
      <c r="G80" s="186">
        <f t="shared" si="21"/>
        <v>3</v>
      </c>
      <c r="H80" s="187">
        <f t="shared" si="17"/>
        <v>200</v>
      </c>
      <c r="I80" s="188">
        <f t="shared" si="16"/>
        <v>8.838208636520715</v>
      </c>
    </row>
    <row r="81" spans="1:9" s="69" customFormat="1" ht="21" customHeight="1">
      <c r="A81" s="92" t="s">
        <v>31</v>
      </c>
      <c r="B81" s="129">
        <f aca="true" t="shared" si="22" ref="B81:G81">B8+B13+B18+B23+B28+B33+B43+B50+B58+B63+B67+B72+B77</f>
        <v>1</v>
      </c>
      <c r="C81" s="130">
        <f t="shared" si="22"/>
        <v>1</v>
      </c>
      <c r="D81" s="131">
        <f t="shared" si="22"/>
        <v>0</v>
      </c>
      <c r="E81" s="131">
        <f t="shared" si="22"/>
        <v>0</v>
      </c>
      <c r="F81" s="131">
        <f t="shared" si="22"/>
        <v>0</v>
      </c>
      <c r="G81" s="131">
        <f t="shared" si="22"/>
        <v>0</v>
      </c>
      <c r="H81" s="125">
        <f t="shared" si="17"/>
        <v>2</v>
      </c>
      <c r="I81" s="127">
        <f t="shared" si="16"/>
        <v>0.08838208636520715</v>
      </c>
    </row>
    <row r="82" spans="1:9" s="69" customFormat="1" ht="21" customHeight="1">
      <c r="A82" s="107" t="s">
        <v>1</v>
      </c>
      <c r="B82" s="174">
        <f aca="true" t="shared" si="23" ref="B82:G82">SUM(B78:B81)</f>
        <v>78</v>
      </c>
      <c r="C82" s="175">
        <f t="shared" si="23"/>
        <v>138</v>
      </c>
      <c r="D82" s="176">
        <f t="shared" si="23"/>
        <v>379</v>
      </c>
      <c r="E82" s="175">
        <f t="shared" si="23"/>
        <v>276</v>
      </c>
      <c r="F82" s="176">
        <f t="shared" si="23"/>
        <v>97</v>
      </c>
      <c r="G82" s="177">
        <f t="shared" si="23"/>
        <v>241</v>
      </c>
      <c r="H82" s="146">
        <f t="shared" si="17"/>
        <v>1209</v>
      </c>
      <c r="I82" s="189">
        <f t="shared" si="16"/>
        <v>53.42697120776773</v>
      </c>
    </row>
    <row r="83" spans="1:10" ht="27.75" customHeight="1">
      <c r="A83" s="158" t="s">
        <v>28</v>
      </c>
      <c r="B83" s="282">
        <v>2262902</v>
      </c>
      <c r="C83" s="282"/>
      <c r="D83" s="282"/>
      <c r="E83" s="282"/>
      <c r="F83" s="282"/>
      <c r="G83" s="282"/>
      <c r="H83" s="282"/>
      <c r="I83" s="282"/>
      <c r="J83" s="138"/>
    </row>
    <row r="84" spans="1:9" ht="21" customHeight="1">
      <c r="A84" s="164" t="s">
        <v>33</v>
      </c>
      <c r="B84" s="161"/>
      <c r="C84" s="159"/>
      <c r="D84" s="160"/>
      <c r="E84" s="161"/>
      <c r="F84" s="159"/>
      <c r="G84" s="162"/>
      <c r="H84" s="163"/>
      <c r="I84" s="163"/>
    </row>
    <row r="85" spans="1:9" ht="24" customHeight="1">
      <c r="A85" s="165" t="s">
        <v>53</v>
      </c>
      <c r="B85" s="161"/>
      <c r="C85" s="159"/>
      <c r="D85" s="160"/>
      <c r="E85" s="161"/>
      <c r="F85" s="159"/>
      <c r="G85" s="162"/>
      <c r="H85" s="163"/>
      <c r="I85" s="163"/>
    </row>
    <row r="86" spans="1:12" ht="15.75">
      <c r="A86" s="17"/>
      <c r="B86" s="10"/>
      <c r="C86" s="2"/>
      <c r="E86" s="10"/>
      <c r="F86" s="2"/>
      <c r="K86" s="283"/>
      <c r="L86" s="283"/>
    </row>
    <row r="87" spans="2:6" ht="15">
      <c r="B87" s="10"/>
      <c r="C87" s="2"/>
      <c r="E87" s="10"/>
      <c r="F87" s="2"/>
    </row>
    <row r="88" spans="2:10" ht="15">
      <c r="B88" s="10"/>
      <c r="C88" s="2"/>
      <c r="E88" s="10"/>
      <c r="F88" s="2"/>
      <c r="J88" s="30"/>
    </row>
    <row r="89" spans="2:10" ht="15">
      <c r="B89" s="10"/>
      <c r="C89" s="2"/>
      <c r="E89" s="10"/>
      <c r="F89" s="2"/>
      <c r="J89" s="8"/>
    </row>
    <row r="90" spans="2:10" ht="15">
      <c r="B90" s="10"/>
      <c r="C90" s="11"/>
      <c r="D90" s="40"/>
      <c r="E90" s="10"/>
      <c r="F90" s="11"/>
      <c r="G90" s="12"/>
      <c r="J90" s="8"/>
    </row>
    <row r="91" spans="2:10" ht="15">
      <c r="B91" s="10"/>
      <c r="C91" s="11"/>
      <c r="D91" s="40"/>
      <c r="E91" s="10"/>
      <c r="F91" s="11"/>
      <c r="G91" s="12"/>
      <c r="J91" s="8"/>
    </row>
    <row r="92" spans="2:10" ht="15">
      <c r="B92" s="10"/>
      <c r="C92" s="11"/>
      <c r="D92" s="40"/>
      <c r="E92" s="10"/>
      <c r="F92" s="11"/>
      <c r="G92" s="12"/>
      <c r="J92" s="8"/>
    </row>
    <row r="93" spans="2:5" ht="15">
      <c r="B93" s="10"/>
      <c r="E93" s="10"/>
    </row>
    <row r="94" spans="2:7" ht="15">
      <c r="B94" s="10"/>
      <c r="C94" s="11"/>
      <c r="D94" s="40"/>
      <c r="E94" s="10"/>
      <c r="F94" s="11"/>
      <c r="G94" s="12"/>
    </row>
    <row r="95" spans="2:7" ht="15">
      <c r="B95" s="10"/>
      <c r="C95" s="11"/>
      <c r="D95" s="40"/>
      <c r="E95" s="10"/>
      <c r="F95" s="11"/>
      <c r="G95" s="12"/>
    </row>
    <row r="96" spans="2:7" ht="15">
      <c r="B96" s="10"/>
      <c r="C96" s="11"/>
      <c r="D96" s="40"/>
      <c r="E96" s="10"/>
      <c r="F96" s="11"/>
      <c r="G96" s="12"/>
    </row>
    <row r="97" spans="2:7" ht="15">
      <c r="B97" s="10"/>
      <c r="C97" s="11"/>
      <c r="D97" s="40"/>
      <c r="E97" s="10"/>
      <c r="F97" s="11"/>
      <c r="G97" s="12"/>
    </row>
    <row r="98" spans="2:7" ht="15">
      <c r="B98" s="10"/>
      <c r="C98" s="11"/>
      <c r="D98" s="40"/>
      <c r="E98" s="10"/>
      <c r="F98" s="11"/>
      <c r="G98" s="12"/>
    </row>
    <row r="99" spans="2:5" ht="15">
      <c r="B99" s="10"/>
      <c r="E99" s="10"/>
    </row>
    <row r="100" spans="2:7" ht="15">
      <c r="B100" s="10"/>
      <c r="C100" s="11"/>
      <c r="D100" s="40"/>
      <c r="E100" s="10"/>
      <c r="F100" s="11"/>
      <c r="G100" s="12"/>
    </row>
    <row r="101" spans="2:7" ht="15">
      <c r="B101" s="10"/>
      <c r="C101" s="11"/>
      <c r="D101" s="40"/>
      <c r="E101" s="10"/>
      <c r="F101" s="11"/>
      <c r="G101" s="12"/>
    </row>
    <row r="102" spans="2:7" ht="15">
      <c r="B102" s="10"/>
      <c r="C102" s="11"/>
      <c r="D102" s="40"/>
      <c r="E102" s="10"/>
      <c r="F102" s="11"/>
      <c r="G102" s="12"/>
    </row>
    <row r="103" spans="2:7" ht="15">
      <c r="B103" s="10"/>
      <c r="C103" s="11"/>
      <c r="D103" s="40"/>
      <c r="E103" s="10"/>
      <c r="F103" s="11"/>
      <c r="G103" s="12"/>
    </row>
    <row r="104" spans="2:7" ht="15">
      <c r="B104" s="10"/>
      <c r="C104" s="11"/>
      <c r="D104" s="40"/>
      <c r="E104" s="10"/>
      <c r="F104" s="11"/>
      <c r="G104" s="12"/>
    </row>
    <row r="105" spans="2:6" ht="15">
      <c r="B105" s="10"/>
      <c r="C105" s="11"/>
      <c r="E105" s="10"/>
      <c r="F105" s="11"/>
    </row>
    <row r="106" spans="2:6" ht="15">
      <c r="B106" s="3"/>
      <c r="C106" s="11"/>
      <c r="E106" s="3"/>
      <c r="F106" s="11"/>
    </row>
    <row r="107" spans="2:6" ht="15">
      <c r="B107" s="3"/>
      <c r="C107" s="11"/>
      <c r="E107" s="3"/>
      <c r="F107" s="11"/>
    </row>
    <row r="108" spans="2:5" ht="15">
      <c r="B108" s="3"/>
      <c r="E108" s="3"/>
    </row>
    <row r="109" spans="2:5" ht="15">
      <c r="B109" s="3"/>
      <c r="E109" s="3"/>
    </row>
    <row r="110" spans="2:7" ht="15">
      <c r="B110" s="13"/>
      <c r="C110" s="5"/>
      <c r="D110" s="41"/>
      <c r="E110" s="13"/>
      <c r="F110" s="5"/>
      <c r="G110" s="5"/>
    </row>
    <row r="111" spans="2:7" ht="15">
      <c r="B111" s="3"/>
      <c r="D111" s="41"/>
      <c r="E111" s="3"/>
      <c r="G111" s="5"/>
    </row>
    <row r="112" spans="2:7" ht="15">
      <c r="B112" s="3"/>
      <c r="D112" s="41"/>
      <c r="E112" s="3"/>
      <c r="G112" s="5"/>
    </row>
    <row r="113" spans="1:5" ht="15.75">
      <c r="A113" s="14"/>
      <c r="B113" s="3"/>
      <c r="E113" s="3"/>
    </row>
    <row r="114" spans="1:8" ht="15.75">
      <c r="A114" s="14"/>
      <c r="B114" s="3"/>
      <c r="E114" s="3"/>
      <c r="H114" s="3"/>
    </row>
    <row r="115" spans="1:10" ht="15.75">
      <c r="A115" s="14"/>
      <c r="B115" s="3"/>
      <c r="C115" s="11"/>
      <c r="D115" s="40"/>
      <c r="E115" s="3"/>
      <c r="F115" s="11"/>
      <c r="G115" s="12"/>
      <c r="I115" s="12"/>
      <c r="J115" s="7"/>
    </row>
    <row r="116" spans="2:7" ht="15">
      <c r="B116" s="3"/>
      <c r="C116" s="11"/>
      <c r="D116" s="40"/>
      <c r="E116" s="3"/>
      <c r="F116" s="11"/>
      <c r="G116" s="12"/>
    </row>
    <row r="117" spans="2:7" ht="15">
      <c r="B117" s="3"/>
      <c r="C117" s="11"/>
      <c r="D117" s="40"/>
      <c r="E117" s="3"/>
      <c r="F117" s="11"/>
      <c r="G117" s="12"/>
    </row>
    <row r="118" spans="2:7" ht="15">
      <c r="B118" s="3"/>
      <c r="C118" s="11"/>
      <c r="D118" s="40"/>
      <c r="E118" s="3"/>
      <c r="F118" s="11"/>
      <c r="G118" s="12"/>
    </row>
    <row r="119" spans="2:7" ht="15">
      <c r="B119" s="3"/>
      <c r="C119" s="11"/>
      <c r="D119" s="40"/>
      <c r="E119" s="3"/>
      <c r="F119" s="11"/>
      <c r="G119" s="12"/>
    </row>
    <row r="120" spans="1:7" ht="15.75">
      <c r="A120" s="6"/>
      <c r="B120" s="3"/>
      <c r="C120" s="11"/>
      <c r="D120" s="40"/>
      <c r="E120" s="3"/>
      <c r="F120" s="11"/>
      <c r="G120" s="12"/>
    </row>
    <row r="121" spans="2:5" ht="15">
      <c r="B121" s="3"/>
      <c r="E121" s="3"/>
    </row>
    <row r="122" spans="1:5" ht="15.75">
      <c r="A122" s="6"/>
      <c r="B122" s="3"/>
      <c r="E122" s="3"/>
    </row>
    <row r="123" spans="1:5" ht="15.75">
      <c r="A123" s="4"/>
      <c r="B123" s="3"/>
      <c r="E123" s="3"/>
    </row>
    <row r="124" spans="2:5" ht="15">
      <c r="B124" s="3"/>
      <c r="E124" s="3"/>
    </row>
    <row r="125" spans="1:7" ht="15.75">
      <c r="A125" s="6"/>
      <c r="C125" s="11"/>
      <c r="D125" s="40"/>
      <c r="F125" s="11"/>
      <c r="G125" s="12"/>
    </row>
    <row r="126" spans="1:6" ht="15.75">
      <c r="A126" s="6"/>
      <c r="C126" s="11"/>
      <c r="F126" s="11"/>
    </row>
    <row r="127" spans="3:6" ht="15">
      <c r="C127" s="11"/>
      <c r="F127" s="11"/>
    </row>
    <row r="128" spans="3:6" ht="15">
      <c r="C128" s="11"/>
      <c r="F128" s="11"/>
    </row>
    <row r="129" spans="3:6" ht="15">
      <c r="C129" s="11"/>
      <c r="F129" s="11"/>
    </row>
    <row r="130" spans="3:6" ht="15">
      <c r="C130" s="11"/>
      <c r="F130" s="11"/>
    </row>
    <row r="131" spans="3:6" ht="15">
      <c r="C131" s="11"/>
      <c r="F131" s="11"/>
    </row>
    <row r="132" spans="3:6" ht="15">
      <c r="C132" s="11"/>
      <c r="F132" s="11"/>
    </row>
    <row r="133" spans="3:6" ht="15">
      <c r="C133" s="11"/>
      <c r="F133" s="11"/>
    </row>
    <row r="134" spans="3:6" ht="15">
      <c r="C134" s="11"/>
      <c r="F134" s="11"/>
    </row>
    <row r="135" spans="3:6" ht="15">
      <c r="C135" s="11"/>
      <c r="F135" s="11"/>
    </row>
    <row r="136" spans="2:5" ht="15">
      <c r="B136" s="5"/>
      <c r="E136" s="5"/>
    </row>
    <row r="137" spans="2:7" ht="15">
      <c r="B137" s="5"/>
      <c r="C137" s="5"/>
      <c r="D137" s="41"/>
      <c r="E137" s="5"/>
      <c r="F137" s="5"/>
      <c r="G137" s="5"/>
    </row>
    <row r="138" spans="4:7" ht="15">
      <c r="D138" s="41"/>
      <c r="G138" s="5"/>
    </row>
    <row r="140" spans="3:6" ht="15">
      <c r="C140" s="11"/>
      <c r="F140" s="11"/>
    </row>
    <row r="141" spans="3:6" ht="15">
      <c r="C141" s="11"/>
      <c r="F141" s="11"/>
    </row>
    <row r="142" spans="3:6" ht="15">
      <c r="C142" s="11"/>
      <c r="F142" s="11"/>
    </row>
    <row r="143" spans="3:6" ht="15">
      <c r="C143" s="11"/>
      <c r="F143" s="11"/>
    </row>
    <row r="144" spans="3:6" ht="15">
      <c r="C144" s="11"/>
      <c r="F144" s="11"/>
    </row>
    <row r="145" spans="3:6" ht="15">
      <c r="C145" s="11"/>
      <c r="F145" s="11"/>
    </row>
    <row r="146" spans="2:7" ht="15">
      <c r="B146" s="9"/>
      <c r="C146" s="15"/>
      <c r="D146" s="42"/>
      <c r="E146" s="9"/>
      <c r="F146" s="15"/>
      <c r="G146" s="9"/>
    </row>
    <row r="147" spans="3:6" ht="15">
      <c r="C147" s="11"/>
      <c r="F147" s="11"/>
    </row>
    <row r="148" spans="3:6" ht="15">
      <c r="C148" s="11"/>
      <c r="F148" s="11"/>
    </row>
    <row r="149" spans="3:6" ht="15">
      <c r="C149" s="11"/>
      <c r="F149" s="11"/>
    </row>
    <row r="150" spans="3:6" ht="15">
      <c r="C150" s="11"/>
      <c r="F150" s="11"/>
    </row>
    <row r="151" spans="3:6" ht="15">
      <c r="C151" s="11"/>
      <c r="F151" s="11"/>
    </row>
    <row r="152" spans="3:6" ht="15">
      <c r="C152" s="11"/>
      <c r="F152" s="11"/>
    </row>
    <row r="153" spans="3:6" ht="15">
      <c r="C153" s="11"/>
      <c r="F153" s="11"/>
    </row>
    <row r="154" spans="3:6" ht="15">
      <c r="C154" s="11"/>
      <c r="F154" s="11"/>
    </row>
    <row r="155" spans="3:6" ht="15">
      <c r="C155" s="11"/>
      <c r="F155" s="11"/>
    </row>
    <row r="156" spans="3:6" ht="15">
      <c r="C156" s="11"/>
      <c r="F156" s="11"/>
    </row>
    <row r="157" spans="3:6" ht="15">
      <c r="C157" s="11"/>
      <c r="F157" s="11"/>
    </row>
    <row r="158" spans="3:6" ht="15">
      <c r="C158" s="11"/>
      <c r="F158" s="11"/>
    </row>
    <row r="159" spans="3:6" ht="15">
      <c r="C159" s="11"/>
      <c r="F159" s="11"/>
    </row>
    <row r="160" spans="3:6" ht="15">
      <c r="C160" s="11"/>
      <c r="F160" s="11"/>
    </row>
    <row r="161" spans="2:7" ht="15">
      <c r="B161" s="9"/>
      <c r="C161" s="15"/>
      <c r="D161" s="42"/>
      <c r="E161" s="9"/>
      <c r="F161" s="15"/>
      <c r="G161" s="9"/>
    </row>
    <row r="162" spans="3:6" ht="15">
      <c r="C162" s="11"/>
      <c r="F162" s="11"/>
    </row>
    <row r="163" spans="2:7" ht="15">
      <c r="B163" s="9"/>
      <c r="C163" s="15"/>
      <c r="D163" s="43"/>
      <c r="E163" s="9"/>
      <c r="F163" s="15"/>
      <c r="G163" s="16"/>
    </row>
    <row r="164" spans="3:6" ht="15">
      <c r="C164" s="11"/>
      <c r="F164" s="11"/>
    </row>
    <row r="165" spans="3:6" ht="15">
      <c r="C165" s="11"/>
      <c r="F165" s="11"/>
    </row>
    <row r="166" spans="3:6" ht="15">
      <c r="C166" s="11"/>
      <c r="F166" s="11"/>
    </row>
    <row r="167" spans="3:6" ht="15">
      <c r="C167" s="11"/>
      <c r="F167" s="11"/>
    </row>
    <row r="168" spans="3:6" ht="15">
      <c r="C168" s="11"/>
      <c r="F168" s="11"/>
    </row>
    <row r="169" spans="3:6" ht="15">
      <c r="C169" s="11"/>
      <c r="F169" s="11"/>
    </row>
    <row r="170" spans="3:6" ht="15">
      <c r="C170" s="11"/>
      <c r="F170" s="11"/>
    </row>
    <row r="171" spans="3:6" ht="15">
      <c r="C171" s="11"/>
      <c r="F171" s="11"/>
    </row>
    <row r="172" spans="3:6" ht="15">
      <c r="C172" s="11"/>
      <c r="F172" s="11"/>
    </row>
    <row r="173" spans="3:6" ht="15">
      <c r="C173" s="11"/>
      <c r="F173" s="11"/>
    </row>
    <row r="174" spans="3:6" ht="15">
      <c r="C174" s="11"/>
      <c r="F174" s="11"/>
    </row>
    <row r="179" spans="4:7" ht="15">
      <c r="D179" s="44"/>
      <c r="G179" s="11"/>
    </row>
    <row r="180" spans="4:7" ht="15">
      <c r="D180" s="44"/>
      <c r="G180" s="11"/>
    </row>
    <row r="181" spans="4:7" ht="15">
      <c r="D181" s="44"/>
      <c r="G181" s="11"/>
    </row>
    <row r="182" spans="4:7" ht="15">
      <c r="D182" s="44"/>
      <c r="G182" s="11"/>
    </row>
    <row r="183" spans="4:7" ht="15">
      <c r="D183" s="44"/>
      <c r="G183" s="11"/>
    </row>
    <row r="184" spans="4:7" ht="15">
      <c r="D184" s="44"/>
      <c r="G184" s="11"/>
    </row>
    <row r="185" spans="4:7" ht="15">
      <c r="D185" s="44"/>
      <c r="G185" s="11"/>
    </row>
    <row r="186" spans="4:7" ht="15">
      <c r="D186" s="44"/>
      <c r="G186" s="11"/>
    </row>
    <row r="187" spans="4:7" ht="15">
      <c r="D187" s="44"/>
      <c r="G187" s="11"/>
    </row>
    <row r="188" spans="4:7" ht="15">
      <c r="D188" s="44"/>
      <c r="G188" s="11"/>
    </row>
    <row r="189" spans="4:7" ht="15">
      <c r="D189" s="44"/>
      <c r="G189" s="11"/>
    </row>
    <row r="190" spans="4:7" ht="15">
      <c r="D190" s="44"/>
      <c r="G190" s="11"/>
    </row>
    <row r="191" spans="4:7" ht="15">
      <c r="D191" s="44"/>
      <c r="G191" s="11"/>
    </row>
  </sheetData>
  <sheetProtection/>
  <mergeCells count="4">
    <mergeCell ref="K86:L86"/>
    <mergeCell ref="A2:A3"/>
    <mergeCell ref="B2:G2"/>
    <mergeCell ref="B83:I83"/>
  </mergeCells>
  <printOptions/>
  <pageMargins left="1.38" right="0.43" top="0.36" bottom="0.38" header="0.36" footer="0.35"/>
  <pageSetup fitToHeight="1" fitToWidth="1" horizontalDpi="600" verticalDpi="600" orientation="portrait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="70" zoomScaleNormal="70" zoomScalePageLayoutView="0" workbookViewId="0" topLeftCell="A1">
      <selection activeCell="A38" sqref="A38"/>
    </sheetView>
  </sheetViews>
  <sheetFormatPr defaultColWidth="8.796875" defaultRowHeight="14.25"/>
  <cols>
    <col min="1" max="1" width="58.19921875" style="0" customWidth="1"/>
    <col min="2" max="2" width="7" style="0" bestFit="1" customWidth="1"/>
    <col min="3" max="3" width="9.19921875" style="0" bestFit="1" customWidth="1"/>
    <col min="4" max="6" width="8.5" style="0" bestFit="1" customWidth="1"/>
    <col min="7" max="7" width="6.19921875" style="0" bestFit="1" customWidth="1"/>
    <col min="8" max="8" width="10" style="0" bestFit="1" customWidth="1"/>
    <col min="9" max="9" width="12.296875" style="0" bestFit="1" customWidth="1"/>
  </cols>
  <sheetData>
    <row r="1" spans="1:9" ht="20.25">
      <c r="A1" s="67" t="s">
        <v>66</v>
      </c>
      <c r="B1" s="19"/>
      <c r="C1" s="20"/>
      <c r="D1" s="38"/>
      <c r="E1" s="19"/>
      <c r="F1" s="20"/>
      <c r="G1" s="20"/>
      <c r="H1" s="20"/>
      <c r="I1" s="21"/>
    </row>
    <row r="2" spans="1:9" ht="16.5">
      <c r="A2" s="277" t="s">
        <v>0</v>
      </c>
      <c r="B2" s="279" t="s">
        <v>12</v>
      </c>
      <c r="C2" s="280"/>
      <c r="D2" s="280"/>
      <c r="E2" s="280"/>
      <c r="F2" s="280"/>
      <c r="G2" s="281"/>
      <c r="H2" s="68"/>
      <c r="I2" s="155" t="s">
        <v>5</v>
      </c>
    </row>
    <row r="3" spans="1:9" ht="16.5">
      <c r="A3" s="278"/>
      <c r="B3" s="71" t="s">
        <v>10</v>
      </c>
      <c r="C3" s="72" t="s">
        <v>11</v>
      </c>
      <c r="D3" s="72" t="s">
        <v>9</v>
      </c>
      <c r="E3" s="72" t="s">
        <v>6</v>
      </c>
      <c r="F3" s="72" t="s">
        <v>7</v>
      </c>
      <c r="G3" s="73" t="s">
        <v>8</v>
      </c>
      <c r="H3" s="74" t="s">
        <v>32</v>
      </c>
      <c r="I3" s="156">
        <v>100000</v>
      </c>
    </row>
    <row r="4" spans="1:9" ht="16.5">
      <c r="A4" s="75" t="s">
        <v>35</v>
      </c>
      <c r="B4" s="166">
        <f aca="true" t="shared" si="0" ref="B4:G4">SUM(B5:B8)</f>
        <v>0</v>
      </c>
      <c r="C4" s="167">
        <f t="shared" si="0"/>
        <v>1</v>
      </c>
      <c r="D4" s="168">
        <f t="shared" si="0"/>
        <v>9</v>
      </c>
      <c r="E4" s="167">
        <f t="shared" si="0"/>
        <v>6</v>
      </c>
      <c r="F4" s="168">
        <f t="shared" si="0"/>
        <v>3</v>
      </c>
      <c r="G4" s="169">
        <f t="shared" si="0"/>
        <v>1</v>
      </c>
      <c r="H4" s="170">
        <f>SUM(B4:G4)</f>
        <v>20</v>
      </c>
      <c r="I4" s="171">
        <f aca="true" t="shared" si="1" ref="I4:I67">H4/B$77*100000</f>
        <v>0.7742871622027077</v>
      </c>
    </row>
    <row r="5" spans="1:9" ht="15">
      <c r="A5" s="108" t="s">
        <v>13</v>
      </c>
      <c r="B5" s="35">
        <v>0</v>
      </c>
      <c r="C5" s="22">
        <v>1</v>
      </c>
      <c r="D5" s="32">
        <v>0</v>
      </c>
      <c r="E5" s="22">
        <v>0</v>
      </c>
      <c r="F5" s="32">
        <v>0</v>
      </c>
      <c r="G5" s="23">
        <v>0</v>
      </c>
      <c r="H5" s="202">
        <f aca="true" t="shared" si="2" ref="H5:H68">SUM(B5:G5)</f>
        <v>1</v>
      </c>
      <c r="I5" s="206">
        <f t="shared" si="1"/>
        <v>0.038714358110135384</v>
      </c>
    </row>
    <row r="6" spans="1:9" ht="15">
      <c r="A6" s="108" t="s">
        <v>14</v>
      </c>
      <c r="B6" s="35">
        <v>0</v>
      </c>
      <c r="C6" s="22">
        <v>0</v>
      </c>
      <c r="D6" s="32">
        <v>1</v>
      </c>
      <c r="E6" s="22">
        <v>3</v>
      </c>
      <c r="F6" s="32">
        <v>0</v>
      </c>
      <c r="G6" s="23">
        <v>0</v>
      </c>
      <c r="H6" s="202">
        <f t="shared" si="2"/>
        <v>4</v>
      </c>
      <c r="I6" s="206">
        <f t="shared" si="1"/>
        <v>0.15485743244054154</v>
      </c>
    </row>
    <row r="7" spans="1:9" ht="15">
      <c r="A7" s="108" t="s">
        <v>15</v>
      </c>
      <c r="B7" s="35">
        <v>0</v>
      </c>
      <c r="C7" s="22">
        <v>0</v>
      </c>
      <c r="D7" s="32">
        <v>8</v>
      </c>
      <c r="E7" s="22">
        <v>3</v>
      </c>
      <c r="F7" s="32">
        <v>3</v>
      </c>
      <c r="G7" s="23">
        <v>1</v>
      </c>
      <c r="H7" s="202">
        <f t="shared" si="2"/>
        <v>15</v>
      </c>
      <c r="I7" s="206">
        <f t="shared" si="1"/>
        <v>0.5807153716520307</v>
      </c>
    </row>
    <row r="8" spans="1:9" ht="15">
      <c r="A8" s="29" t="s">
        <v>16</v>
      </c>
      <c r="B8" s="46">
        <v>0</v>
      </c>
      <c r="C8" s="47">
        <v>0</v>
      </c>
      <c r="D8" s="48">
        <v>0</v>
      </c>
      <c r="E8" s="47">
        <v>0</v>
      </c>
      <c r="F8" s="48">
        <v>0</v>
      </c>
      <c r="G8" s="49">
        <v>0</v>
      </c>
      <c r="H8" s="202">
        <f t="shared" si="2"/>
        <v>0</v>
      </c>
      <c r="I8" s="111">
        <f t="shared" si="1"/>
        <v>0</v>
      </c>
    </row>
    <row r="9" spans="1:9" ht="16.5">
      <c r="A9" s="75" t="s">
        <v>34</v>
      </c>
      <c r="B9" s="166">
        <f aca="true" t="shared" si="3" ref="B9:G9">SUM(B10:B13)</f>
        <v>10</v>
      </c>
      <c r="C9" s="167">
        <f t="shared" si="3"/>
        <v>5</v>
      </c>
      <c r="D9" s="168">
        <f t="shared" si="3"/>
        <v>6</v>
      </c>
      <c r="E9" s="167">
        <f t="shared" si="3"/>
        <v>14</v>
      </c>
      <c r="F9" s="168">
        <f t="shared" si="3"/>
        <v>4</v>
      </c>
      <c r="G9" s="169">
        <f t="shared" si="3"/>
        <v>7</v>
      </c>
      <c r="H9" s="170">
        <f t="shared" si="2"/>
        <v>46</v>
      </c>
      <c r="I9" s="171">
        <f t="shared" si="1"/>
        <v>1.7808604730662274</v>
      </c>
    </row>
    <row r="10" spans="1:9" ht="15">
      <c r="A10" s="108" t="s">
        <v>13</v>
      </c>
      <c r="B10" s="35">
        <v>10</v>
      </c>
      <c r="C10" s="22">
        <v>5</v>
      </c>
      <c r="D10" s="32">
        <v>6</v>
      </c>
      <c r="E10" s="22">
        <v>12</v>
      </c>
      <c r="F10" s="32">
        <v>3</v>
      </c>
      <c r="G10" s="23">
        <v>5</v>
      </c>
      <c r="H10" s="202">
        <f t="shared" si="2"/>
        <v>41</v>
      </c>
      <c r="I10" s="112">
        <f t="shared" si="1"/>
        <v>1.5872886825155506</v>
      </c>
    </row>
    <row r="11" spans="1:9" ht="15">
      <c r="A11" s="108" t="s">
        <v>14</v>
      </c>
      <c r="B11" s="35">
        <v>0</v>
      </c>
      <c r="C11" s="22">
        <v>0</v>
      </c>
      <c r="D11" s="32">
        <v>0</v>
      </c>
      <c r="E11" s="22">
        <v>1</v>
      </c>
      <c r="F11" s="32">
        <v>0</v>
      </c>
      <c r="G11" s="23">
        <v>2</v>
      </c>
      <c r="H11" s="202">
        <f t="shared" si="2"/>
        <v>3</v>
      </c>
      <c r="I11" s="206">
        <f t="shared" si="1"/>
        <v>0.11614307433040613</v>
      </c>
    </row>
    <row r="12" spans="1:9" ht="15">
      <c r="A12" s="108" t="s">
        <v>15</v>
      </c>
      <c r="B12" s="35">
        <v>0</v>
      </c>
      <c r="C12" s="22">
        <v>0</v>
      </c>
      <c r="D12" s="32">
        <v>0</v>
      </c>
      <c r="E12" s="22">
        <v>0</v>
      </c>
      <c r="F12" s="32">
        <v>0</v>
      </c>
      <c r="G12" s="23">
        <v>0</v>
      </c>
      <c r="H12" s="202">
        <f t="shared" si="2"/>
        <v>0</v>
      </c>
      <c r="I12" s="112">
        <f t="shared" si="1"/>
        <v>0</v>
      </c>
    </row>
    <row r="13" spans="1:9" ht="15">
      <c r="A13" s="29" t="s">
        <v>16</v>
      </c>
      <c r="B13" s="36">
        <v>0</v>
      </c>
      <c r="C13" s="25">
        <v>0</v>
      </c>
      <c r="D13" s="33">
        <v>0</v>
      </c>
      <c r="E13" s="25">
        <v>1</v>
      </c>
      <c r="F13" s="32">
        <v>1</v>
      </c>
      <c r="G13" s="26">
        <v>0</v>
      </c>
      <c r="H13" s="202">
        <f t="shared" si="2"/>
        <v>2</v>
      </c>
      <c r="I13" s="207">
        <f t="shared" si="1"/>
        <v>0.07742871622027077</v>
      </c>
    </row>
    <row r="14" spans="1:9" ht="16.5">
      <c r="A14" s="75" t="s">
        <v>42</v>
      </c>
      <c r="B14" s="166">
        <f aca="true" t="shared" si="4" ref="B14:G14">SUM(B15:B18)</f>
        <v>2</v>
      </c>
      <c r="C14" s="167">
        <f t="shared" si="4"/>
        <v>5</v>
      </c>
      <c r="D14" s="168">
        <f t="shared" si="4"/>
        <v>11</v>
      </c>
      <c r="E14" s="167">
        <f t="shared" si="4"/>
        <v>15</v>
      </c>
      <c r="F14" s="168">
        <f t="shared" si="4"/>
        <v>22</v>
      </c>
      <c r="G14" s="169">
        <f t="shared" si="4"/>
        <v>112</v>
      </c>
      <c r="H14" s="170">
        <f t="shared" si="2"/>
        <v>167</v>
      </c>
      <c r="I14" s="171">
        <f t="shared" si="1"/>
        <v>6.465297804392608</v>
      </c>
    </row>
    <row r="15" spans="1:9" ht="15">
      <c r="A15" s="108" t="s">
        <v>13</v>
      </c>
      <c r="B15" s="35">
        <v>2</v>
      </c>
      <c r="C15" s="22">
        <v>0</v>
      </c>
      <c r="D15" s="32">
        <v>5</v>
      </c>
      <c r="E15" s="22">
        <v>9</v>
      </c>
      <c r="F15" s="32">
        <v>20</v>
      </c>
      <c r="G15" s="23">
        <v>110</v>
      </c>
      <c r="H15" s="202">
        <f t="shared" si="2"/>
        <v>146</v>
      </c>
      <c r="I15" s="112">
        <f t="shared" si="1"/>
        <v>5.652296284079766</v>
      </c>
    </row>
    <row r="16" spans="1:9" ht="15">
      <c r="A16" s="108" t="s">
        <v>14</v>
      </c>
      <c r="B16" s="35">
        <v>0</v>
      </c>
      <c r="C16" s="22">
        <v>5</v>
      </c>
      <c r="D16" s="32">
        <v>6</v>
      </c>
      <c r="E16" s="22">
        <v>6</v>
      </c>
      <c r="F16" s="32">
        <v>2</v>
      </c>
      <c r="G16" s="23">
        <v>2</v>
      </c>
      <c r="H16" s="202">
        <f t="shared" si="2"/>
        <v>21</v>
      </c>
      <c r="I16" s="112">
        <f t="shared" si="1"/>
        <v>0.8130015203128429</v>
      </c>
    </row>
    <row r="17" spans="1:9" ht="15">
      <c r="A17" s="108" t="s">
        <v>15</v>
      </c>
      <c r="B17" s="35">
        <v>0</v>
      </c>
      <c r="C17" s="22">
        <v>0</v>
      </c>
      <c r="D17" s="32">
        <v>0</v>
      </c>
      <c r="E17" s="22">
        <v>0</v>
      </c>
      <c r="F17" s="32">
        <v>0</v>
      </c>
      <c r="G17" s="23">
        <v>0</v>
      </c>
      <c r="H17" s="202">
        <f t="shared" si="2"/>
        <v>0</v>
      </c>
      <c r="I17" s="112">
        <f t="shared" si="1"/>
        <v>0</v>
      </c>
    </row>
    <row r="18" spans="1:9" ht="15">
      <c r="A18" s="29" t="s">
        <v>16</v>
      </c>
      <c r="B18" s="52">
        <v>0</v>
      </c>
      <c r="C18" s="53">
        <v>0</v>
      </c>
      <c r="D18" s="54">
        <v>0</v>
      </c>
      <c r="E18" s="53">
        <v>0</v>
      </c>
      <c r="F18" s="54">
        <v>0</v>
      </c>
      <c r="G18" s="55">
        <v>0</v>
      </c>
      <c r="H18" s="202">
        <f t="shared" si="2"/>
        <v>0</v>
      </c>
      <c r="I18" s="114">
        <f t="shared" si="1"/>
        <v>0</v>
      </c>
    </row>
    <row r="19" spans="1:9" ht="16.5">
      <c r="A19" s="75" t="s">
        <v>56</v>
      </c>
      <c r="B19" s="166">
        <f aca="true" t="shared" si="5" ref="B19:G19">SUM(B20:B23)</f>
        <v>1</v>
      </c>
      <c r="C19" s="167">
        <f t="shared" si="5"/>
        <v>1</v>
      </c>
      <c r="D19" s="168">
        <f t="shared" si="5"/>
        <v>4</v>
      </c>
      <c r="E19" s="167">
        <f t="shared" si="5"/>
        <v>3</v>
      </c>
      <c r="F19" s="168">
        <f t="shared" si="5"/>
        <v>3</v>
      </c>
      <c r="G19" s="169">
        <f t="shared" si="5"/>
        <v>3</v>
      </c>
      <c r="H19" s="170">
        <f t="shared" si="2"/>
        <v>15</v>
      </c>
      <c r="I19" s="208">
        <f t="shared" si="1"/>
        <v>0.5807153716520307</v>
      </c>
    </row>
    <row r="20" spans="1:9" ht="15">
      <c r="A20" s="108" t="s">
        <v>13</v>
      </c>
      <c r="B20" s="35">
        <v>1</v>
      </c>
      <c r="C20" s="22">
        <v>1</v>
      </c>
      <c r="D20" s="32">
        <v>0</v>
      </c>
      <c r="E20" s="22">
        <v>3</v>
      </c>
      <c r="F20" s="32">
        <v>3</v>
      </c>
      <c r="G20" s="23">
        <v>3</v>
      </c>
      <c r="H20" s="202">
        <f t="shared" si="2"/>
        <v>11</v>
      </c>
      <c r="I20" s="206">
        <f t="shared" si="1"/>
        <v>0.4258579392114892</v>
      </c>
    </row>
    <row r="21" spans="1:9" ht="15">
      <c r="A21" s="108" t="s">
        <v>14</v>
      </c>
      <c r="B21" s="35">
        <v>0</v>
      </c>
      <c r="C21" s="22">
        <v>0</v>
      </c>
      <c r="D21" s="32">
        <v>2</v>
      </c>
      <c r="E21" s="22">
        <v>0</v>
      </c>
      <c r="F21" s="32">
        <v>0</v>
      </c>
      <c r="G21" s="23">
        <v>0</v>
      </c>
      <c r="H21" s="202">
        <f t="shared" si="2"/>
        <v>2</v>
      </c>
      <c r="I21" s="206">
        <f t="shared" si="1"/>
        <v>0.07742871622027077</v>
      </c>
    </row>
    <row r="22" spans="1:9" ht="15">
      <c r="A22" s="108" t="s">
        <v>15</v>
      </c>
      <c r="B22" s="35">
        <v>0</v>
      </c>
      <c r="C22" s="22">
        <v>0</v>
      </c>
      <c r="D22" s="32">
        <v>1</v>
      </c>
      <c r="E22" s="22">
        <v>0</v>
      </c>
      <c r="F22" s="32">
        <v>0</v>
      </c>
      <c r="G22" s="23">
        <v>0</v>
      </c>
      <c r="H22" s="202">
        <f t="shared" si="2"/>
        <v>1</v>
      </c>
      <c r="I22" s="206">
        <f t="shared" si="1"/>
        <v>0.038714358110135384</v>
      </c>
    </row>
    <row r="23" spans="1:9" ht="15">
      <c r="A23" s="24" t="s">
        <v>16</v>
      </c>
      <c r="B23" s="36">
        <v>0</v>
      </c>
      <c r="C23" s="25">
        <v>0</v>
      </c>
      <c r="D23" s="33">
        <v>1</v>
      </c>
      <c r="E23" s="25">
        <v>0</v>
      </c>
      <c r="F23" s="33">
        <v>0</v>
      </c>
      <c r="G23" s="26">
        <v>0</v>
      </c>
      <c r="H23" s="202">
        <f t="shared" si="2"/>
        <v>1</v>
      </c>
      <c r="I23" s="207">
        <f t="shared" si="1"/>
        <v>0.038714358110135384</v>
      </c>
    </row>
    <row r="24" spans="1:9" ht="16.5">
      <c r="A24" s="147" t="s">
        <v>57</v>
      </c>
      <c r="B24" s="148">
        <f aca="true" t="shared" si="6" ref="B24:G24">SUM(B25:B28)</f>
        <v>0</v>
      </c>
      <c r="C24" s="149">
        <f t="shared" si="6"/>
        <v>0</v>
      </c>
      <c r="D24" s="150">
        <f t="shared" si="6"/>
        <v>0</v>
      </c>
      <c r="E24" s="149">
        <f t="shared" si="6"/>
        <v>0</v>
      </c>
      <c r="F24" s="150">
        <f t="shared" si="6"/>
        <v>0</v>
      </c>
      <c r="G24" s="151">
        <f t="shared" si="6"/>
        <v>0</v>
      </c>
      <c r="H24" s="170">
        <f t="shared" si="2"/>
        <v>0</v>
      </c>
      <c r="I24" s="153">
        <f t="shared" si="1"/>
        <v>0</v>
      </c>
    </row>
    <row r="25" spans="1:9" ht="15">
      <c r="A25" s="108" t="s">
        <v>13</v>
      </c>
      <c r="B25" s="35">
        <v>0</v>
      </c>
      <c r="C25" s="22">
        <v>0</v>
      </c>
      <c r="D25" s="32">
        <v>0</v>
      </c>
      <c r="E25" s="22">
        <v>0</v>
      </c>
      <c r="F25" s="32">
        <v>0</v>
      </c>
      <c r="G25" s="23">
        <v>0</v>
      </c>
      <c r="H25" s="202">
        <f t="shared" si="2"/>
        <v>0</v>
      </c>
      <c r="I25" s="112">
        <f t="shared" si="1"/>
        <v>0</v>
      </c>
    </row>
    <row r="26" spans="1:9" ht="15">
      <c r="A26" s="108" t="s">
        <v>14</v>
      </c>
      <c r="B26" s="35">
        <v>0</v>
      </c>
      <c r="C26" s="22">
        <v>0</v>
      </c>
      <c r="D26" s="32">
        <v>0</v>
      </c>
      <c r="E26" s="22">
        <v>0</v>
      </c>
      <c r="F26" s="32">
        <v>0</v>
      </c>
      <c r="G26" s="23">
        <v>0</v>
      </c>
      <c r="H26" s="202">
        <f t="shared" si="2"/>
        <v>0</v>
      </c>
      <c r="I26" s="112">
        <f t="shared" si="1"/>
        <v>0</v>
      </c>
    </row>
    <row r="27" spans="1:9" ht="15">
      <c r="A27" s="108" t="s">
        <v>15</v>
      </c>
      <c r="B27" s="35">
        <v>0</v>
      </c>
      <c r="C27" s="22">
        <v>0</v>
      </c>
      <c r="D27" s="32">
        <v>0</v>
      </c>
      <c r="E27" s="22">
        <v>0</v>
      </c>
      <c r="F27" s="32">
        <v>0</v>
      </c>
      <c r="G27" s="23">
        <v>0</v>
      </c>
      <c r="H27" s="202">
        <f t="shared" si="2"/>
        <v>0</v>
      </c>
      <c r="I27" s="112">
        <f t="shared" si="1"/>
        <v>0</v>
      </c>
    </row>
    <row r="28" spans="1:9" ht="15">
      <c r="A28" s="29" t="s">
        <v>16</v>
      </c>
      <c r="B28" s="57">
        <v>0</v>
      </c>
      <c r="C28" s="58">
        <v>0</v>
      </c>
      <c r="D28" s="59">
        <v>0</v>
      </c>
      <c r="E28" s="58">
        <v>0</v>
      </c>
      <c r="F28" s="59">
        <v>0</v>
      </c>
      <c r="G28" s="60">
        <v>0</v>
      </c>
      <c r="H28" s="202">
        <f t="shared" si="2"/>
        <v>0</v>
      </c>
      <c r="I28" s="115">
        <f t="shared" si="1"/>
        <v>0</v>
      </c>
    </row>
    <row r="29" spans="1:9" ht="16.5">
      <c r="A29" s="75" t="s">
        <v>36</v>
      </c>
      <c r="B29" s="166">
        <f aca="true" t="shared" si="7" ref="B29:G29">SUM(B30:B33)</f>
        <v>13</v>
      </c>
      <c r="C29" s="167">
        <f t="shared" si="7"/>
        <v>65</v>
      </c>
      <c r="D29" s="168">
        <f t="shared" si="7"/>
        <v>125</v>
      </c>
      <c r="E29" s="167">
        <f t="shared" si="7"/>
        <v>53</v>
      </c>
      <c r="F29" s="168">
        <f t="shared" si="7"/>
        <v>18</v>
      </c>
      <c r="G29" s="169">
        <f t="shared" si="7"/>
        <v>19</v>
      </c>
      <c r="H29" s="170">
        <f t="shared" si="2"/>
        <v>293</v>
      </c>
      <c r="I29" s="171">
        <f t="shared" si="1"/>
        <v>11.343306926269666</v>
      </c>
    </row>
    <row r="30" spans="1:9" ht="15">
      <c r="A30" s="108" t="s">
        <v>13</v>
      </c>
      <c r="B30" s="35">
        <v>0</v>
      </c>
      <c r="C30" s="22">
        <v>0</v>
      </c>
      <c r="D30" s="32">
        <v>0</v>
      </c>
      <c r="E30" s="22">
        <v>0</v>
      </c>
      <c r="F30" s="32">
        <v>0</v>
      </c>
      <c r="G30" s="23">
        <v>0</v>
      </c>
      <c r="H30" s="202">
        <f t="shared" si="2"/>
        <v>0</v>
      </c>
      <c r="I30" s="112">
        <f t="shared" si="1"/>
        <v>0</v>
      </c>
    </row>
    <row r="31" spans="1:9" ht="15">
      <c r="A31" s="108" t="s">
        <v>14</v>
      </c>
      <c r="B31" s="35">
        <v>0</v>
      </c>
      <c r="C31" s="22">
        <v>7</v>
      </c>
      <c r="D31" s="32">
        <v>33</v>
      </c>
      <c r="E31" s="22">
        <v>27</v>
      </c>
      <c r="F31" s="32">
        <v>14</v>
      </c>
      <c r="G31" s="23">
        <v>17</v>
      </c>
      <c r="H31" s="202">
        <f t="shared" si="2"/>
        <v>98</v>
      </c>
      <c r="I31" s="112">
        <f t="shared" si="1"/>
        <v>3.7940070947932676</v>
      </c>
    </row>
    <row r="32" spans="1:9" ht="15">
      <c r="A32" s="108" t="s">
        <v>15</v>
      </c>
      <c r="B32" s="35">
        <v>13</v>
      </c>
      <c r="C32" s="22">
        <v>58</v>
      </c>
      <c r="D32" s="32">
        <v>90</v>
      </c>
      <c r="E32" s="22">
        <v>26</v>
      </c>
      <c r="F32" s="32">
        <v>4</v>
      </c>
      <c r="G32" s="23">
        <v>2</v>
      </c>
      <c r="H32" s="202">
        <f t="shared" si="2"/>
        <v>193</v>
      </c>
      <c r="I32" s="112">
        <f t="shared" si="1"/>
        <v>7.471871115256129</v>
      </c>
    </row>
    <row r="33" spans="1:9" ht="15">
      <c r="A33" s="29" t="s">
        <v>67</v>
      </c>
      <c r="B33" s="35">
        <v>0</v>
      </c>
      <c r="C33" s="22">
        <v>0</v>
      </c>
      <c r="D33" s="32">
        <v>2</v>
      </c>
      <c r="E33" s="22">
        <v>0</v>
      </c>
      <c r="F33" s="32">
        <v>0</v>
      </c>
      <c r="G33" s="23">
        <v>0</v>
      </c>
      <c r="H33" s="202">
        <f t="shared" si="2"/>
        <v>2</v>
      </c>
      <c r="I33" s="206">
        <f t="shared" si="1"/>
        <v>0.07742871622027077</v>
      </c>
    </row>
    <row r="34" spans="1:9" ht="16.5">
      <c r="A34" s="81" t="s">
        <v>20</v>
      </c>
      <c r="B34" s="34">
        <v>0</v>
      </c>
      <c r="C34" s="27">
        <v>0</v>
      </c>
      <c r="D34" s="31">
        <v>1</v>
      </c>
      <c r="E34" s="27">
        <v>1</v>
      </c>
      <c r="F34" s="31">
        <v>0</v>
      </c>
      <c r="G34" s="28">
        <v>0</v>
      </c>
      <c r="H34" s="170">
        <f t="shared" si="2"/>
        <v>2</v>
      </c>
      <c r="I34" s="209">
        <f t="shared" si="1"/>
        <v>0.07742871622027077</v>
      </c>
    </row>
    <row r="35" spans="1:9" ht="16.5">
      <c r="A35" s="75" t="s">
        <v>37</v>
      </c>
      <c r="B35" s="166">
        <f aca="true" t="shared" si="8" ref="B35:G35">SUM(B36+B42+B43)</f>
        <v>9</v>
      </c>
      <c r="C35" s="167">
        <f t="shared" si="8"/>
        <v>32</v>
      </c>
      <c r="D35" s="168">
        <f t="shared" si="8"/>
        <v>73</v>
      </c>
      <c r="E35" s="167">
        <f t="shared" si="8"/>
        <v>69</v>
      </c>
      <c r="F35" s="168">
        <f t="shared" si="8"/>
        <v>15</v>
      </c>
      <c r="G35" s="169">
        <f t="shared" si="8"/>
        <v>33</v>
      </c>
      <c r="H35" s="170">
        <f t="shared" si="2"/>
        <v>231</v>
      </c>
      <c r="I35" s="171">
        <f t="shared" si="1"/>
        <v>8.943016723441271</v>
      </c>
    </row>
    <row r="36" spans="1:9" ht="15">
      <c r="A36" s="108" t="s">
        <v>13</v>
      </c>
      <c r="B36" s="35">
        <f aca="true" t="shared" si="9" ref="B36:G36">SUM(B37:B41)</f>
        <v>9</v>
      </c>
      <c r="C36" s="22">
        <f t="shared" si="9"/>
        <v>32</v>
      </c>
      <c r="D36" s="32">
        <f t="shared" si="9"/>
        <v>73</v>
      </c>
      <c r="E36" s="22">
        <f t="shared" si="9"/>
        <v>69</v>
      </c>
      <c r="F36" s="32">
        <f t="shared" si="9"/>
        <v>15</v>
      </c>
      <c r="G36" s="23">
        <f t="shared" si="9"/>
        <v>33</v>
      </c>
      <c r="H36" s="202">
        <f t="shared" si="2"/>
        <v>231</v>
      </c>
      <c r="I36" s="112">
        <f t="shared" si="1"/>
        <v>8.943016723441271</v>
      </c>
    </row>
    <row r="37" spans="1:9" ht="15">
      <c r="A37" s="108" t="s">
        <v>22</v>
      </c>
      <c r="B37" s="35">
        <v>5</v>
      </c>
      <c r="C37" s="22">
        <v>15</v>
      </c>
      <c r="D37" s="32">
        <v>33</v>
      </c>
      <c r="E37" s="22">
        <v>21</v>
      </c>
      <c r="F37" s="32">
        <v>8</v>
      </c>
      <c r="G37" s="23">
        <v>19</v>
      </c>
      <c r="H37" s="202">
        <f t="shared" si="2"/>
        <v>101</v>
      </c>
      <c r="I37" s="112">
        <f t="shared" si="1"/>
        <v>3.9101501691236735</v>
      </c>
    </row>
    <row r="38" spans="1:9" ht="15">
      <c r="A38" s="108" t="s">
        <v>23</v>
      </c>
      <c r="B38" s="35">
        <v>0</v>
      </c>
      <c r="C38" s="22">
        <v>14</v>
      </c>
      <c r="D38" s="32">
        <v>23</v>
      </c>
      <c r="E38" s="22">
        <v>12</v>
      </c>
      <c r="F38" s="32">
        <v>0</v>
      </c>
      <c r="G38" s="23">
        <v>0</v>
      </c>
      <c r="H38" s="202">
        <f t="shared" si="2"/>
        <v>49</v>
      </c>
      <c r="I38" s="112">
        <f t="shared" si="1"/>
        <v>1.8970035473966338</v>
      </c>
    </row>
    <row r="39" spans="1:9" ht="15">
      <c r="A39" s="108" t="s">
        <v>24</v>
      </c>
      <c r="B39" s="35">
        <v>1</v>
      </c>
      <c r="C39" s="22">
        <v>1</v>
      </c>
      <c r="D39" s="32">
        <v>0</v>
      </c>
      <c r="E39" s="22">
        <v>6</v>
      </c>
      <c r="F39" s="32">
        <v>2</v>
      </c>
      <c r="G39" s="23">
        <v>0</v>
      </c>
      <c r="H39" s="202">
        <f t="shared" si="2"/>
        <v>10</v>
      </c>
      <c r="I39" s="206">
        <f t="shared" si="1"/>
        <v>0.38714358110135383</v>
      </c>
    </row>
    <row r="40" spans="1:9" ht="15">
      <c r="A40" s="108" t="s">
        <v>25</v>
      </c>
      <c r="B40" s="35">
        <v>3</v>
      </c>
      <c r="C40" s="22">
        <v>2</v>
      </c>
      <c r="D40" s="32">
        <v>13</v>
      </c>
      <c r="E40" s="22">
        <v>25</v>
      </c>
      <c r="F40" s="32">
        <v>5</v>
      </c>
      <c r="G40" s="23">
        <v>14</v>
      </c>
      <c r="H40" s="202">
        <f t="shared" si="2"/>
        <v>62</v>
      </c>
      <c r="I40" s="112">
        <f t="shared" si="1"/>
        <v>2.4002902028283937</v>
      </c>
    </row>
    <row r="41" spans="1:9" ht="15">
      <c r="A41" s="108" t="s">
        <v>29</v>
      </c>
      <c r="B41" s="35">
        <v>0</v>
      </c>
      <c r="C41" s="22">
        <v>0</v>
      </c>
      <c r="D41" s="32">
        <v>4</v>
      </c>
      <c r="E41" s="22">
        <v>5</v>
      </c>
      <c r="F41" s="32">
        <v>0</v>
      </c>
      <c r="G41" s="23">
        <v>0</v>
      </c>
      <c r="H41" s="202">
        <f t="shared" si="2"/>
        <v>9</v>
      </c>
      <c r="I41" s="206">
        <f t="shared" si="1"/>
        <v>0.3484292229912184</v>
      </c>
    </row>
    <row r="42" spans="1:9" ht="15">
      <c r="A42" s="108" t="s">
        <v>14</v>
      </c>
      <c r="B42" s="35">
        <v>0</v>
      </c>
      <c r="C42" s="22">
        <v>0</v>
      </c>
      <c r="D42" s="32">
        <v>0</v>
      </c>
      <c r="E42" s="22">
        <v>0</v>
      </c>
      <c r="F42" s="32">
        <v>0</v>
      </c>
      <c r="G42" s="23">
        <v>0</v>
      </c>
      <c r="H42" s="202">
        <f t="shared" si="2"/>
        <v>0</v>
      </c>
      <c r="I42" s="112">
        <f t="shared" si="1"/>
        <v>0</v>
      </c>
    </row>
    <row r="43" spans="1:9" ht="15">
      <c r="A43" s="29" t="s">
        <v>16</v>
      </c>
      <c r="B43" s="52">
        <v>0</v>
      </c>
      <c r="C43" s="53">
        <v>0</v>
      </c>
      <c r="D43" s="54">
        <v>0</v>
      </c>
      <c r="E43" s="53">
        <v>0</v>
      </c>
      <c r="F43" s="54">
        <v>0</v>
      </c>
      <c r="G43" s="55">
        <v>0</v>
      </c>
      <c r="H43" s="202">
        <f t="shared" si="2"/>
        <v>0</v>
      </c>
      <c r="I43" s="114">
        <f t="shared" si="1"/>
        <v>0</v>
      </c>
    </row>
    <row r="44" spans="1:9" ht="16.5">
      <c r="A44" s="106" t="s">
        <v>54</v>
      </c>
      <c r="B44" s="34">
        <v>0</v>
      </c>
      <c r="C44" s="27">
        <v>0</v>
      </c>
      <c r="D44" s="31">
        <v>1</v>
      </c>
      <c r="E44" s="27">
        <v>1</v>
      </c>
      <c r="F44" s="31">
        <v>0</v>
      </c>
      <c r="G44" s="28">
        <v>0</v>
      </c>
      <c r="H44" s="170">
        <f t="shared" si="2"/>
        <v>2</v>
      </c>
      <c r="I44" s="209">
        <f t="shared" si="1"/>
        <v>0.07742871622027077</v>
      </c>
    </row>
    <row r="45" spans="1:9" ht="16.5">
      <c r="A45" s="106" t="s">
        <v>55</v>
      </c>
      <c r="B45" s="34">
        <v>0</v>
      </c>
      <c r="C45" s="27">
        <v>0</v>
      </c>
      <c r="D45" s="31">
        <v>1</v>
      </c>
      <c r="E45" s="27">
        <v>1</v>
      </c>
      <c r="F45" s="31">
        <v>2</v>
      </c>
      <c r="G45" s="28">
        <v>1</v>
      </c>
      <c r="H45" s="170">
        <f t="shared" si="2"/>
        <v>5</v>
      </c>
      <c r="I45" s="209">
        <f t="shared" si="1"/>
        <v>0.19357179055067691</v>
      </c>
    </row>
    <row r="46" spans="1:9" ht="16.5">
      <c r="A46" s="75" t="s">
        <v>30</v>
      </c>
      <c r="B46" s="166">
        <f aca="true" t="shared" si="10" ref="B46:G46">SUM(B47:B50)</f>
        <v>1</v>
      </c>
      <c r="C46" s="167">
        <f t="shared" si="10"/>
        <v>2</v>
      </c>
      <c r="D46" s="168">
        <f t="shared" si="10"/>
        <v>4</v>
      </c>
      <c r="E46" s="167">
        <f>SUM(E47:E50)</f>
        <v>6</v>
      </c>
      <c r="F46" s="168">
        <f t="shared" si="10"/>
        <v>0</v>
      </c>
      <c r="G46" s="169">
        <f t="shared" si="10"/>
        <v>1</v>
      </c>
      <c r="H46" s="170">
        <f t="shared" si="2"/>
        <v>14</v>
      </c>
      <c r="I46" s="208">
        <f t="shared" si="1"/>
        <v>0.5420010135418953</v>
      </c>
    </row>
    <row r="47" spans="1:9" ht="15">
      <c r="A47" s="108" t="s">
        <v>13</v>
      </c>
      <c r="B47" s="57">
        <v>1</v>
      </c>
      <c r="C47" s="58">
        <v>1</v>
      </c>
      <c r="D47" s="59">
        <v>3</v>
      </c>
      <c r="E47" s="58">
        <v>6</v>
      </c>
      <c r="F47" s="59">
        <v>0</v>
      </c>
      <c r="G47" s="60">
        <v>1</v>
      </c>
      <c r="H47" s="202">
        <f t="shared" si="2"/>
        <v>12</v>
      </c>
      <c r="I47" s="210">
        <f t="shared" si="1"/>
        <v>0.4645722973216245</v>
      </c>
    </row>
    <row r="48" spans="1:9" ht="15">
      <c r="A48" s="108" t="s">
        <v>14</v>
      </c>
      <c r="B48" s="154">
        <v>0</v>
      </c>
      <c r="C48" s="137">
        <v>0</v>
      </c>
      <c r="D48" s="137">
        <v>0</v>
      </c>
      <c r="E48" s="137">
        <v>0</v>
      </c>
      <c r="F48" s="137">
        <v>0</v>
      </c>
      <c r="G48" s="137">
        <v>0</v>
      </c>
      <c r="H48" s="202">
        <f t="shared" si="2"/>
        <v>0</v>
      </c>
      <c r="I48" s="111">
        <f t="shared" si="1"/>
        <v>0</v>
      </c>
    </row>
    <row r="49" spans="1:9" ht="15">
      <c r="A49" s="66" t="s">
        <v>15</v>
      </c>
      <c r="B49" s="62">
        <v>0</v>
      </c>
      <c r="C49" s="63">
        <v>1</v>
      </c>
      <c r="D49" s="64">
        <v>1</v>
      </c>
      <c r="E49" s="63">
        <v>0</v>
      </c>
      <c r="F49" s="64">
        <v>0</v>
      </c>
      <c r="G49" s="65">
        <v>0</v>
      </c>
      <c r="H49" s="202">
        <f t="shared" si="2"/>
        <v>2</v>
      </c>
      <c r="I49" s="206">
        <f t="shared" si="1"/>
        <v>0.07742871622027077</v>
      </c>
    </row>
    <row r="50" spans="1:9" ht="15">
      <c r="A50" s="37" t="s">
        <v>16</v>
      </c>
      <c r="B50" s="128">
        <v>0</v>
      </c>
      <c r="C50" s="53">
        <v>0</v>
      </c>
      <c r="D50" s="53">
        <v>0</v>
      </c>
      <c r="E50" s="53">
        <v>0</v>
      </c>
      <c r="F50" s="53">
        <v>0</v>
      </c>
      <c r="G50" s="55">
        <v>0</v>
      </c>
      <c r="H50" s="202">
        <f t="shared" si="2"/>
        <v>0</v>
      </c>
      <c r="I50" s="114">
        <f t="shared" si="1"/>
        <v>0</v>
      </c>
    </row>
    <row r="51" spans="1:9" ht="16.5">
      <c r="A51" s="81" t="s">
        <v>21</v>
      </c>
      <c r="B51" s="174">
        <v>0</v>
      </c>
      <c r="C51" s="175">
        <v>0</v>
      </c>
      <c r="D51" s="176">
        <v>2</v>
      </c>
      <c r="E51" s="175">
        <v>1</v>
      </c>
      <c r="F51" s="176">
        <v>0</v>
      </c>
      <c r="G51" s="177">
        <v>0</v>
      </c>
      <c r="H51" s="170">
        <f t="shared" si="2"/>
        <v>3</v>
      </c>
      <c r="I51" s="209">
        <f t="shared" si="1"/>
        <v>0.11614307433040613</v>
      </c>
    </row>
    <row r="52" spans="1:9" ht="16.5">
      <c r="A52" s="81" t="s">
        <v>26</v>
      </c>
      <c r="B52" s="34">
        <v>0</v>
      </c>
      <c r="C52" s="27">
        <v>0</v>
      </c>
      <c r="D52" s="31">
        <v>0</v>
      </c>
      <c r="E52" s="27">
        <v>0</v>
      </c>
      <c r="F52" s="31">
        <v>0</v>
      </c>
      <c r="G52" s="28">
        <v>0</v>
      </c>
      <c r="H52" s="170">
        <f t="shared" si="2"/>
        <v>0</v>
      </c>
      <c r="I52" s="119">
        <f t="shared" si="1"/>
        <v>0</v>
      </c>
    </row>
    <row r="53" spans="1:9" ht="16.5">
      <c r="A53" s="75" t="s">
        <v>41</v>
      </c>
      <c r="B53" s="166">
        <f aca="true" t="shared" si="11" ref="B53:G53">SUM(B54:B57)</f>
        <v>1</v>
      </c>
      <c r="C53" s="166">
        <f t="shared" si="11"/>
        <v>4</v>
      </c>
      <c r="D53" s="166">
        <f t="shared" si="11"/>
        <v>44</v>
      </c>
      <c r="E53" s="166">
        <f t="shared" si="11"/>
        <v>46</v>
      </c>
      <c r="F53" s="166">
        <f t="shared" si="11"/>
        <v>3</v>
      </c>
      <c r="G53" s="166">
        <f t="shared" si="11"/>
        <v>8</v>
      </c>
      <c r="H53" s="170">
        <f t="shared" si="2"/>
        <v>106</v>
      </c>
      <c r="I53" s="171">
        <f t="shared" si="1"/>
        <v>4.103721959674351</v>
      </c>
    </row>
    <row r="54" spans="1:9" ht="15">
      <c r="A54" s="66" t="s">
        <v>17</v>
      </c>
      <c r="B54" s="62">
        <v>0</v>
      </c>
      <c r="C54" s="63">
        <v>3</v>
      </c>
      <c r="D54" s="64">
        <v>37</v>
      </c>
      <c r="E54" s="63">
        <v>34</v>
      </c>
      <c r="F54" s="64">
        <v>1</v>
      </c>
      <c r="G54" s="65">
        <v>5</v>
      </c>
      <c r="H54" s="202">
        <f t="shared" si="2"/>
        <v>80</v>
      </c>
      <c r="I54" s="112">
        <f t="shared" si="1"/>
        <v>3.0971486488108306</v>
      </c>
    </row>
    <row r="55" spans="1:9" ht="15">
      <c r="A55" s="108" t="s">
        <v>18</v>
      </c>
      <c r="B55" s="35">
        <v>1</v>
      </c>
      <c r="C55" s="22">
        <v>1</v>
      </c>
      <c r="D55" s="32">
        <v>6</v>
      </c>
      <c r="E55" s="22">
        <v>12</v>
      </c>
      <c r="F55" s="32">
        <v>1</v>
      </c>
      <c r="G55" s="23">
        <v>3</v>
      </c>
      <c r="H55" s="202">
        <f t="shared" si="2"/>
        <v>24</v>
      </c>
      <c r="I55" s="115">
        <f t="shared" si="1"/>
        <v>0.929144594643249</v>
      </c>
    </row>
    <row r="56" spans="1:9" ht="15">
      <c r="A56" s="66" t="s">
        <v>19</v>
      </c>
      <c r="B56" s="62">
        <v>0</v>
      </c>
      <c r="C56" s="63">
        <v>0</v>
      </c>
      <c r="D56" s="64">
        <v>0</v>
      </c>
      <c r="E56" s="63">
        <v>0</v>
      </c>
      <c r="F56" s="64">
        <v>0</v>
      </c>
      <c r="G56" s="65">
        <v>0</v>
      </c>
      <c r="H56" s="202">
        <f t="shared" si="2"/>
        <v>0</v>
      </c>
      <c r="I56" s="112">
        <f t="shared" si="1"/>
        <v>0</v>
      </c>
    </row>
    <row r="57" spans="1:9" ht="15">
      <c r="A57" s="109" t="s">
        <v>27</v>
      </c>
      <c r="B57" s="57">
        <v>0</v>
      </c>
      <c r="C57" s="58">
        <v>0</v>
      </c>
      <c r="D57" s="59">
        <v>1</v>
      </c>
      <c r="E57" s="58">
        <v>0</v>
      </c>
      <c r="F57" s="59">
        <v>1</v>
      </c>
      <c r="G57" s="60">
        <v>0</v>
      </c>
      <c r="H57" s="202">
        <f t="shared" si="2"/>
        <v>2</v>
      </c>
      <c r="I57" s="210">
        <f t="shared" si="1"/>
        <v>0.07742871622027077</v>
      </c>
    </row>
    <row r="58" spans="1:9" ht="16.5">
      <c r="A58" s="75" t="s">
        <v>38</v>
      </c>
      <c r="B58" s="166">
        <f aca="true" t="shared" si="12" ref="B58:G58">SUM(B59:B61)</f>
        <v>0</v>
      </c>
      <c r="C58" s="167">
        <f t="shared" si="12"/>
        <v>0</v>
      </c>
      <c r="D58" s="168">
        <f t="shared" si="12"/>
        <v>0</v>
      </c>
      <c r="E58" s="167">
        <f t="shared" si="12"/>
        <v>0</v>
      </c>
      <c r="F58" s="168">
        <f t="shared" si="12"/>
        <v>0</v>
      </c>
      <c r="G58" s="169">
        <f t="shared" si="12"/>
        <v>0</v>
      </c>
      <c r="H58" s="170">
        <f t="shared" si="2"/>
        <v>0</v>
      </c>
      <c r="I58" s="171">
        <f t="shared" si="1"/>
        <v>0</v>
      </c>
    </row>
    <row r="59" spans="1:9" ht="15">
      <c r="A59" s="66" t="s">
        <v>13</v>
      </c>
      <c r="B59" s="62">
        <v>0</v>
      </c>
      <c r="C59" s="63">
        <v>0</v>
      </c>
      <c r="D59" s="64">
        <v>0</v>
      </c>
      <c r="E59" s="63">
        <v>0</v>
      </c>
      <c r="F59" s="64">
        <v>0</v>
      </c>
      <c r="G59" s="65">
        <v>0</v>
      </c>
      <c r="H59" s="202">
        <f t="shared" si="2"/>
        <v>0</v>
      </c>
      <c r="I59" s="112">
        <f t="shared" si="1"/>
        <v>0</v>
      </c>
    </row>
    <row r="60" spans="1:9" ht="15">
      <c r="A60" s="108" t="s">
        <v>15</v>
      </c>
      <c r="B60" s="62">
        <v>0</v>
      </c>
      <c r="C60" s="63">
        <v>0</v>
      </c>
      <c r="D60" s="64">
        <v>0</v>
      </c>
      <c r="E60" s="63">
        <v>0</v>
      </c>
      <c r="F60" s="64">
        <v>0</v>
      </c>
      <c r="G60" s="65">
        <v>0</v>
      </c>
      <c r="H60" s="202">
        <f t="shared" si="2"/>
        <v>0</v>
      </c>
      <c r="I60" s="112">
        <f t="shared" si="1"/>
        <v>0</v>
      </c>
    </row>
    <row r="61" spans="1:9" ht="15">
      <c r="A61" s="29" t="s">
        <v>16</v>
      </c>
      <c r="B61" s="52">
        <v>0</v>
      </c>
      <c r="C61" s="53">
        <v>0</v>
      </c>
      <c r="D61" s="54">
        <v>0</v>
      </c>
      <c r="E61" s="53">
        <v>0</v>
      </c>
      <c r="F61" s="54">
        <v>0</v>
      </c>
      <c r="G61" s="55">
        <v>0</v>
      </c>
      <c r="H61" s="202">
        <f t="shared" si="2"/>
        <v>0</v>
      </c>
      <c r="I61" s="114">
        <f t="shared" si="1"/>
        <v>0</v>
      </c>
    </row>
    <row r="62" spans="1:9" ht="16.5">
      <c r="A62" s="75" t="s">
        <v>39</v>
      </c>
      <c r="B62" s="129">
        <f aca="true" t="shared" si="13" ref="B62:G62">SUM(B63:B66)</f>
        <v>14</v>
      </c>
      <c r="C62" s="167">
        <f t="shared" si="13"/>
        <v>6</v>
      </c>
      <c r="D62" s="168">
        <f t="shared" si="13"/>
        <v>18</v>
      </c>
      <c r="E62" s="167">
        <f t="shared" si="13"/>
        <v>25</v>
      </c>
      <c r="F62" s="168">
        <f t="shared" si="13"/>
        <v>16</v>
      </c>
      <c r="G62" s="169">
        <f t="shared" si="13"/>
        <v>26</v>
      </c>
      <c r="H62" s="170">
        <f t="shared" si="2"/>
        <v>105</v>
      </c>
      <c r="I62" s="171">
        <f t="shared" si="1"/>
        <v>4.065007601564215</v>
      </c>
    </row>
    <row r="63" spans="1:9" ht="15">
      <c r="A63" s="108" t="s">
        <v>13</v>
      </c>
      <c r="B63" s="35">
        <v>9</v>
      </c>
      <c r="C63" s="22">
        <v>1</v>
      </c>
      <c r="D63" s="32">
        <v>2</v>
      </c>
      <c r="E63" s="22">
        <v>7</v>
      </c>
      <c r="F63" s="22">
        <v>5</v>
      </c>
      <c r="G63" s="32">
        <v>23</v>
      </c>
      <c r="H63" s="202">
        <f t="shared" si="2"/>
        <v>47</v>
      </c>
      <c r="I63" s="112">
        <f t="shared" si="1"/>
        <v>1.8195748311763629</v>
      </c>
    </row>
    <row r="64" spans="1:9" ht="15">
      <c r="A64" s="108" t="s">
        <v>14</v>
      </c>
      <c r="B64" s="62">
        <v>5</v>
      </c>
      <c r="C64" s="63">
        <v>5</v>
      </c>
      <c r="D64" s="64">
        <v>16</v>
      </c>
      <c r="E64" s="63">
        <v>18</v>
      </c>
      <c r="F64" s="64">
        <v>10</v>
      </c>
      <c r="G64" s="65">
        <v>3</v>
      </c>
      <c r="H64" s="202">
        <f t="shared" si="2"/>
        <v>57</v>
      </c>
      <c r="I64" s="112">
        <f t="shared" si="1"/>
        <v>2.2067184122777164</v>
      </c>
    </row>
    <row r="65" spans="1:9" ht="15">
      <c r="A65" s="108" t="s">
        <v>15</v>
      </c>
      <c r="B65" s="35">
        <v>0</v>
      </c>
      <c r="C65" s="22">
        <v>0</v>
      </c>
      <c r="D65" s="32">
        <v>0</v>
      </c>
      <c r="E65" s="22">
        <v>0</v>
      </c>
      <c r="F65" s="32">
        <v>1</v>
      </c>
      <c r="G65" s="23">
        <v>0</v>
      </c>
      <c r="H65" s="202">
        <f t="shared" si="2"/>
        <v>1</v>
      </c>
      <c r="I65" s="206">
        <f t="shared" si="1"/>
        <v>0.038714358110135384</v>
      </c>
    </row>
    <row r="66" spans="1:9" ht="15">
      <c r="A66" s="29" t="s">
        <v>16</v>
      </c>
      <c r="B66" s="62">
        <v>0</v>
      </c>
      <c r="C66" s="63">
        <v>0</v>
      </c>
      <c r="D66" s="64">
        <v>0</v>
      </c>
      <c r="E66" s="63">
        <v>0</v>
      </c>
      <c r="F66" s="64">
        <v>0</v>
      </c>
      <c r="G66" s="65">
        <v>0</v>
      </c>
      <c r="H66" s="202">
        <f t="shared" si="2"/>
        <v>0</v>
      </c>
      <c r="I66" s="112">
        <f t="shared" si="1"/>
        <v>0</v>
      </c>
    </row>
    <row r="67" spans="1:9" ht="16.5">
      <c r="A67" s="75" t="s">
        <v>40</v>
      </c>
      <c r="B67" s="166">
        <f aca="true" t="shared" si="14" ref="B67:G67">SUM(B68:B71)</f>
        <v>3</v>
      </c>
      <c r="C67" s="167">
        <f t="shared" si="14"/>
        <v>4</v>
      </c>
      <c r="D67" s="168">
        <f t="shared" si="14"/>
        <v>13</v>
      </c>
      <c r="E67" s="167">
        <f t="shared" si="14"/>
        <v>23</v>
      </c>
      <c r="F67" s="168">
        <f t="shared" si="14"/>
        <v>8</v>
      </c>
      <c r="G67" s="169">
        <f t="shared" si="14"/>
        <v>25</v>
      </c>
      <c r="H67" s="170">
        <f t="shared" si="2"/>
        <v>76</v>
      </c>
      <c r="I67" s="171">
        <f t="shared" si="1"/>
        <v>2.942291216370289</v>
      </c>
    </row>
    <row r="68" spans="1:9" ht="15">
      <c r="A68" s="108" t="s">
        <v>13</v>
      </c>
      <c r="B68" s="35">
        <v>1</v>
      </c>
      <c r="C68" s="22">
        <v>1</v>
      </c>
      <c r="D68" s="32">
        <v>4</v>
      </c>
      <c r="E68" s="22">
        <v>14</v>
      </c>
      <c r="F68" s="32">
        <v>6</v>
      </c>
      <c r="G68" s="23">
        <v>20</v>
      </c>
      <c r="H68" s="202">
        <f t="shared" si="2"/>
        <v>46</v>
      </c>
      <c r="I68" s="112">
        <f aca="true" t="shared" si="15" ref="I68:I76">H68/B$77*100000</f>
        <v>1.7808604730662274</v>
      </c>
    </row>
    <row r="69" spans="1:9" ht="15">
      <c r="A69" s="108" t="s">
        <v>14</v>
      </c>
      <c r="B69" s="35">
        <v>0</v>
      </c>
      <c r="C69" s="22">
        <v>0</v>
      </c>
      <c r="D69" s="32">
        <v>3</v>
      </c>
      <c r="E69" s="22">
        <v>1</v>
      </c>
      <c r="F69" s="32">
        <v>0</v>
      </c>
      <c r="G69" s="23">
        <v>3</v>
      </c>
      <c r="H69" s="202">
        <f aca="true" t="shared" si="16" ref="H69:H75">SUM(B69:G69)</f>
        <v>7</v>
      </c>
      <c r="I69" s="206">
        <f t="shared" si="15"/>
        <v>0.27100050677094767</v>
      </c>
    </row>
    <row r="70" spans="1:9" ht="15">
      <c r="A70" s="108" t="s">
        <v>15</v>
      </c>
      <c r="B70" s="35">
        <v>2</v>
      </c>
      <c r="C70" s="22">
        <v>2</v>
      </c>
      <c r="D70" s="32">
        <v>6</v>
      </c>
      <c r="E70" s="22">
        <v>8</v>
      </c>
      <c r="F70" s="32">
        <v>2</v>
      </c>
      <c r="G70" s="23">
        <v>2</v>
      </c>
      <c r="H70" s="202">
        <f t="shared" si="16"/>
        <v>22</v>
      </c>
      <c r="I70" s="112">
        <f t="shared" si="15"/>
        <v>0.8517158784229784</v>
      </c>
    </row>
    <row r="71" spans="1:9" ht="15">
      <c r="A71" s="24" t="s">
        <v>67</v>
      </c>
      <c r="B71" s="36">
        <v>0</v>
      </c>
      <c r="C71" s="25">
        <v>1</v>
      </c>
      <c r="D71" s="33">
        <v>0</v>
      </c>
      <c r="E71" s="25">
        <v>0</v>
      </c>
      <c r="F71" s="33">
        <v>0</v>
      </c>
      <c r="G71" s="26">
        <v>0</v>
      </c>
      <c r="H71" s="202">
        <f t="shared" si="16"/>
        <v>1</v>
      </c>
      <c r="I71" s="207">
        <f t="shared" si="15"/>
        <v>0.038714358110135384</v>
      </c>
    </row>
    <row r="72" spans="1:9" ht="16.5">
      <c r="A72" s="139" t="s">
        <v>2</v>
      </c>
      <c r="B72" s="178">
        <f aca="true" t="shared" si="17" ref="B72:G72">B5+B10+B15+B20+B25+B30+B34+B36+B44+B45+B47+B51+B52+B54+B59+B63+B68</f>
        <v>33</v>
      </c>
      <c r="C72" s="178">
        <f t="shared" si="17"/>
        <v>45</v>
      </c>
      <c r="D72" s="178">
        <f t="shared" si="17"/>
        <v>135</v>
      </c>
      <c r="E72" s="178">
        <f t="shared" si="17"/>
        <v>158</v>
      </c>
      <c r="F72" s="178">
        <f t="shared" si="17"/>
        <v>55</v>
      </c>
      <c r="G72" s="178">
        <f t="shared" si="17"/>
        <v>201</v>
      </c>
      <c r="H72" s="170">
        <f t="shared" si="16"/>
        <v>627</v>
      </c>
      <c r="I72" s="182">
        <f t="shared" si="15"/>
        <v>24.273902535054884</v>
      </c>
    </row>
    <row r="73" spans="1:9" ht="16.5">
      <c r="A73" s="92" t="s">
        <v>3</v>
      </c>
      <c r="B73" s="129">
        <f aca="true" t="shared" si="18" ref="B73:G73">B6+B11+B16+B21+B26+B31+B42+B48+B55+B64+B69</f>
        <v>6</v>
      </c>
      <c r="C73" s="129">
        <f t="shared" si="18"/>
        <v>18</v>
      </c>
      <c r="D73" s="129">
        <f t="shared" si="18"/>
        <v>67</v>
      </c>
      <c r="E73" s="129">
        <f t="shared" si="18"/>
        <v>68</v>
      </c>
      <c r="F73" s="129">
        <f t="shared" si="18"/>
        <v>27</v>
      </c>
      <c r="G73" s="129">
        <f t="shared" si="18"/>
        <v>30</v>
      </c>
      <c r="H73" s="170">
        <f t="shared" si="16"/>
        <v>216</v>
      </c>
      <c r="I73" s="126">
        <f t="shared" si="15"/>
        <v>8.362301351789242</v>
      </c>
    </row>
    <row r="74" spans="1:9" ht="16.5">
      <c r="A74" s="98" t="s">
        <v>4</v>
      </c>
      <c r="B74" s="183">
        <f aca="true" t="shared" si="19" ref="B74:G74">B7+B12+B17+B22+B27+B32+B49+B56+B60+B65+B70</f>
        <v>15</v>
      </c>
      <c r="C74" s="183">
        <f t="shared" si="19"/>
        <v>61</v>
      </c>
      <c r="D74" s="183">
        <f t="shared" si="19"/>
        <v>106</v>
      </c>
      <c r="E74" s="183">
        <f t="shared" si="19"/>
        <v>37</v>
      </c>
      <c r="F74" s="183">
        <f t="shared" si="19"/>
        <v>10</v>
      </c>
      <c r="G74" s="183">
        <f t="shared" si="19"/>
        <v>5</v>
      </c>
      <c r="H74" s="170">
        <f t="shared" si="16"/>
        <v>234</v>
      </c>
      <c r="I74" s="188">
        <f t="shared" si="15"/>
        <v>9.05915979777168</v>
      </c>
    </row>
    <row r="75" spans="1:9" ht="16.5">
      <c r="A75" s="92" t="s">
        <v>31</v>
      </c>
      <c r="B75" s="129">
        <f aca="true" t="shared" si="20" ref="B75:G75">B8+B13+B18+B23+B28+B33+B43+B50+B57+B61+B66+B71</f>
        <v>0</v>
      </c>
      <c r="C75" s="129">
        <f t="shared" si="20"/>
        <v>1</v>
      </c>
      <c r="D75" s="129">
        <f t="shared" si="20"/>
        <v>4</v>
      </c>
      <c r="E75" s="129">
        <f t="shared" si="20"/>
        <v>1</v>
      </c>
      <c r="F75" s="129">
        <f t="shared" si="20"/>
        <v>2</v>
      </c>
      <c r="G75" s="129">
        <f t="shared" si="20"/>
        <v>0</v>
      </c>
      <c r="H75" s="170">
        <f t="shared" si="16"/>
        <v>8</v>
      </c>
      <c r="I75" s="211">
        <f t="shared" si="15"/>
        <v>0.3097148648810831</v>
      </c>
    </row>
    <row r="76" spans="1:9" ht="16.5">
      <c r="A76" s="107" t="s">
        <v>1</v>
      </c>
      <c r="B76" s="174">
        <f>B4+B9+B14+B219+B24+B29+B34+B35+B44+B45+B46+B51+B52+B53+B58+B62+B67</f>
        <v>53</v>
      </c>
      <c r="C76" s="174">
        <f aca="true" t="shared" si="21" ref="C76:H76">C4+C9+C14+C19+C24+C29+C34+C35+C44+C45+C46+C51+C52+C53+C58+C62+C67</f>
        <v>125</v>
      </c>
      <c r="D76" s="174">
        <f t="shared" si="21"/>
        <v>312</v>
      </c>
      <c r="E76" s="174">
        <f t="shared" si="21"/>
        <v>264</v>
      </c>
      <c r="F76" s="174">
        <f t="shared" si="21"/>
        <v>94</v>
      </c>
      <c r="G76" s="174">
        <f t="shared" si="21"/>
        <v>236</v>
      </c>
      <c r="H76" s="174">
        <f t="shared" si="21"/>
        <v>1085</v>
      </c>
      <c r="I76" s="189">
        <f t="shared" si="15"/>
        <v>42.005078549496886</v>
      </c>
    </row>
    <row r="77" spans="1:9" ht="14.25">
      <c r="A77" s="158" t="s">
        <v>28</v>
      </c>
      <c r="B77" s="282">
        <v>2583021</v>
      </c>
      <c r="C77" s="282"/>
      <c r="D77" s="282"/>
      <c r="E77" s="282"/>
      <c r="F77" s="282"/>
      <c r="G77" s="282"/>
      <c r="H77" s="282"/>
      <c r="I77" s="282"/>
    </row>
    <row r="78" spans="1:9" ht="15">
      <c r="A78" s="164" t="s">
        <v>33</v>
      </c>
      <c r="B78" s="161"/>
      <c r="C78" s="159"/>
      <c r="D78" s="160"/>
      <c r="E78" s="161"/>
      <c r="F78" s="159"/>
      <c r="G78" s="162"/>
      <c r="H78" s="163"/>
      <c r="I78" s="163"/>
    </row>
    <row r="79" spans="1:9" ht="15">
      <c r="A79" s="165" t="s">
        <v>53</v>
      </c>
      <c r="B79" s="161"/>
      <c r="C79" s="159"/>
      <c r="D79" s="160"/>
      <c r="E79" s="161"/>
      <c r="F79" s="159"/>
      <c r="G79" s="162"/>
      <c r="H79" s="163"/>
      <c r="I79" s="163"/>
    </row>
    <row r="91" ht="12.75">
      <c r="C91" s="212"/>
    </row>
  </sheetData>
  <sheetProtection/>
  <mergeCells count="3">
    <mergeCell ref="A2:A3"/>
    <mergeCell ref="B2:G2"/>
    <mergeCell ref="B77:I7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zoomScale="70" zoomScaleNormal="70" zoomScalePageLayoutView="0" workbookViewId="0" topLeftCell="A1">
      <selection activeCell="B34" sqref="B34"/>
    </sheetView>
  </sheetViews>
  <sheetFormatPr defaultColWidth="8.796875" defaultRowHeight="14.25"/>
  <cols>
    <col min="1" max="1" width="58.19921875" style="0" customWidth="1"/>
    <col min="2" max="2" width="7" style="0" bestFit="1" customWidth="1"/>
    <col min="3" max="6" width="8.5" style="0" bestFit="1" customWidth="1"/>
    <col min="7" max="7" width="6.19921875" style="0" bestFit="1" customWidth="1"/>
    <col min="8" max="8" width="10" style="0" bestFit="1" customWidth="1"/>
    <col min="9" max="9" width="12.296875" style="0" bestFit="1" customWidth="1"/>
  </cols>
  <sheetData>
    <row r="1" spans="1:9" ht="20.25">
      <c r="A1" s="67" t="s">
        <v>65</v>
      </c>
      <c r="B1" s="19"/>
      <c r="C1" s="20"/>
      <c r="D1" s="38"/>
      <c r="E1" s="19"/>
      <c r="F1" s="20"/>
      <c r="G1" s="20"/>
      <c r="H1" s="20"/>
      <c r="I1" s="21"/>
    </row>
    <row r="2" spans="1:9" ht="16.5">
      <c r="A2" s="277" t="s">
        <v>0</v>
      </c>
      <c r="B2" s="279" t="s">
        <v>12</v>
      </c>
      <c r="C2" s="280"/>
      <c r="D2" s="280"/>
      <c r="E2" s="280"/>
      <c r="F2" s="280"/>
      <c r="G2" s="281"/>
      <c r="H2" s="68"/>
      <c r="I2" s="155" t="s">
        <v>5</v>
      </c>
    </row>
    <row r="3" spans="1:9" ht="16.5">
      <c r="A3" s="278"/>
      <c r="B3" s="71" t="s">
        <v>10</v>
      </c>
      <c r="C3" s="72" t="s">
        <v>11</v>
      </c>
      <c r="D3" s="72" t="s">
        <v>9</v>
      </c>
      <c r="E3" s="72" t="s">
        <v>6</v>
      </c>
      <c r="F3" s="72" t="s">
        <v>7</v>
      </c>
      <c r="G3" s="73" t="s">
        <v>8</v>
      </c>
      <c r="H3" s="74" t="s">
        <v>32</v>
      </c>
      <c r="I3" s="156">
        <v>100000</v>
      </c>
    </row>
    <row r="4" spans="1:9" ht="16.5">
      <c r="A4" s="75" t="s">
        <v>35</v>
      </c>
      <c r="B4" s="166">
        <f aca="true" t="shared" si="0" ref="B4:G4">SUM(B5:B8)</f>
        <v>1</v>
      </c>
      <c r="C4" s="167">
        <f t="shared" si="0"/>
        <v>2</v>
      </c>
      <c r="D4" s="168">
        <f t="shared" si="0"/>
        <v>11</v>
      </c>
      <c r="E4" s="167">
        <f t="shared" si="0"/>
        <v>8</v>
      </c>
      <c r="F4" s="168">
        <f t="shared" si="0"/>
        <v>1</v>
      </c>
      <c r="G4" s="169">
        <f t="shared" si="0"/>
        <v>3</v>
      </c>
      <c r="H4" s="170">
        <f>SUM(B4:G4)</f>
        <v>26</v>
      </c>
      <c r="I4" s="171">
        <f aca="true" t="shared" si="1" ref="I4:I67">H4/B$77*100000</f>
        <v>1.0256907928865977</v>
      </c>
    </row>
    <row r="5" spans="1:9" ht="15">
      <c r="A5" s="108" t="s">
        <v>13</v>
      </c>
      <c r="B5" s="35">
        <v>0</v>
      </c>
      <c r="C5" s="22">
        <v>0</v>
      </c>
      <c r="D5" s="32">
        <v>0</v>
      </c>
      <c r="E5" s="22">
        <v>0</v>
      </c>
      <c r="F5" s="32">
        <v>0</v>
      </c>
      <c r="G5" s="23">
        <v>0</v>
      </c>
      <c r="H5" s="202">
        <f aca="true" t="shared" si="2" ref="H5:H68">SUM(B5:G5)</f>
        <v>0</v>
      </c>
      <c r="I5" s="112">
        <f t="shared" si="1"/>
        <v>0</v>
      </c>
    </row>
    <row r="6" spans="1:9" ht="15">
      <c r="A6" s="108" t="s">
        <v>14</v>
      </c>
      <c r="B6" s="35">
        <v>0</v>
      </c>
      <c r="C6" s="22">
        <v>0</v>
      </c>
      <c r="D6" s="32">
        <v>2</v>
      </c>
      <c r="E6" s="22">
        <v>4</v>
      </c>
      <c r="F6" s="32">
        <v>1</v>
      </c>
      <c r="G6" s="23">
        <v>3</v>
      </c>
      <c r="H6" s="202">
        <f t="shared" si="2"/>
        <v>10</v>
      </c>
      <c r="I6" s="206">
        <f t="shared" si="1"/>
        <v>0.3944964588025376</v>
      </c>
    </row>
    <row r="7" spans="1:9" ht="15">
      <c r="A7" s="108" t="s">
        <v>15</v>
      </c>
      <c r="B7" s="35">
        <v>1</v>
      </c>
      <c r="C7" s="22">
        <v>2</v>
      </c>
      <c r="D7" s="32">
        <v>9</v>
      </c>
      <c r="E7" s="22">
        <v>4</v>
      </c>
      <c r="F7" s="32">
        <v>0</v>
      </c>
      <c r="G7" s="23">
        <v>0</v>
      </c>
      <c r="H7" s="202">
        <f t="shared" si="2"/>
        <v>16</v>
      </c>
      <c r="I7" s="206">
        <f t="shared" si="1"/>
        <v>0.6311943340840601</v>
      </c>
    </row>
    <row r="8" spans="1:9" ht="15">
      <c r="A8" s="29" t="s">
        <v>16</v>
      </c>
      <c r="B8" s="46">
        <v>0</v>
      </c>
      <c r="C8" s="47">
        <v>0</v>
      </c>
      <c r="D8" s="48">
        <v>0</v>
      </c>
      <c r="E8" s="47">
        <v>0</v>
      </c>
      <c r="F8" s="48">
        <v>0</v>
      </c>
      <c r="G8" s="49">
        <v>0</v>
      </c>
      <c r="H8" s="202">
        <f t="shared" si="2"/>
        <v>0</v>
      </c>
      <c r="I8" s="111">
        <f t="shared" si="1"/>
        <v>0</v>
      </c>
    </row>
    <row r="9" spans="1:9" ht="16.5">
      <c r="A9" s="75" t="s">
        <v>34</v>
      </c>
      <c r="B9" s="166">
        <f aca="true" t="shared" si="3" ref="B9:G9">SUM(B10:B13)</f>
        <v>4</v>
      </c>
      <c r="C9" s="167">
        <f t="shared" si="3"/>
        <v>5</v>
      </c>
      <c r="D9" s="168">
        <f t="shared" si="3"/>
        <v>7</v>
      </c>
      <c r="E9" s="167">
        <f t="shared" si="3"/>
        <v>11</v>
      </c>
      <c r="F9" s="168">
        <f t="shared" si="3"/>
        <v>4</v>
      </c>
      <c r="G9" s="169">
        <f t="shared" si="3"/>
        <v>5</v>
      </c>
      <c r="H9" s="170">
        <f t="shared" si="2"/>
        <v>36</v>
      </c>
      <c r="I9" s="171">
        <f t="shared" si="1"/>
        <v>1.4201872516891352</v>
      </c>
    </row>
    <row r="10" spans="1:9" ht="15">
      <c r="A10" s="108" t="s">
        <v>13</v>
      </c>
      <c r="B10" s="35">
        <v>4</v>
      </c>
      <c r="C10" s="22">
        <v>4</v>
      </c>
      <c r="D10" s="32">
        <v>6</v>
      </c>
      <c r="E10" s="22">
        <v>7</v>
      </c>
      <c r="F10" s="32">
        <v>4</v>
      </c>
      <c r="G10" s="23">
        <v>3</v>
      </c>
      <c r="H10" s="202">
        <f t="shared" si="2"/>
        <v>28</v>
      </c>
      <c r="I10" s="112">
        <f t="shared" si="1"/>
        <v>1.104590084647105</v>
      </c>
    </row>
    <row r="11" spans="1:9" ht="15">
      <c r="A11" s="108" t="s">
        <v>14</v>
      </c>
      <c r="B11" s="35">
        <v>0</v>
      </c>
      <c r="C11" s="22">
        <v>1</v>
      </c>
      <c r="D11" s="32">
        <v>1</v>
      </c>
      <c r="E11" s="22">
        <v>3</v>
      </c>
      <c r="F11" s="32">
        <v>0</v>
      </c>
      <c r="G11" s="23">
        <v>2</v>
      </c>
      <c r="H11" s="202">
        <f t="shared" si="2"/>
        <v>7</v>
      </c>
      <c r="I11" s="206">
        <f t="shared" si="1"/>
        <v>0.27614752116177627</v>
      </c>
    </row>
    <row r="12" spans="1:9" ht="15">
      <c r="A12" s="108" t="s">
        <v>15</v>
      </c>
      <c r="B12" s="35">
        <v>0</v>
      </c>
      <c r="C12" s="22">
        <v>0</v>
      </c>
      <c r="D12" s="32">
        <v>0</v>
      </c>
      <c r="E12" s="22">
        <v>0</v>
      </c>
      <c r="F12" s="32">
        <v>0</v>
      </c>
      <c r="G12" s="23">
        <v>0</v>
      </c>
      <c r="H12" s="202">
        <f t="shared" si="2"/>
        <v>0</v>
      </c>
      <c r="I12" s="112">
        <f t="shared" si="1"/>
        <v>0</v>
      </c>
    </row>
    <row r="13" spans="1:9" ht="15">
      <c r="A13" s="29" t="s">
        <v>16</v>
      </c>
      <c r="B13" s="36">
        <v>0</v>
      </c>
      <c r="C13" s="25">
        <v>0</v>
      </c>
      <c r="D13" s="33">
        <v>0</v>
      </c>
      <c r="E13" s="25">
        <v>1</v>
      </c>
      <c r="F13" s="32">
        <v>0</v>
      </c>
      <c r="G13" s="26">
        <v>0</v>
      </c>
      <c r="H13" s="202">
        <f t="shared" si="2"/>
        <v>1</v>
      </c>
      <c r="I13" s="207">
        <f t="shared" si="1"/>
        <v>0.03944964588025376</v>
      </c>
    </row>
    <row r="14" spans="1:9" ht="16.5">
      <c r="A14" s="75" t="s">
        <v>42</v>
      </c>
      <c r="B14" s="166">
        <f aca="true" t="shared" si="4" ref="B14:G14">SUM(B15:B18)</f>
        <v>1</v>
      </c>
      <c r="C14" s="167">
        <f t="shared" si="4"/>
        <v>2</v>
      </c>
      <c r="D14" s="168">
        <f t="shared" si="4"/>
        <v>6</v>
      </c>
      <c r="E14" s="167">
        <f t="shared" si="4"/>
        <v>30</v>
      </c>
      <c r="F14" s="168">
        <f t="shared" si="4"/>
        <v>23</v>
      </c>
      <c r="G14" s="169">
        <f t="shared" si="4"/>
        <v>106</v>
      </c>
      <c r="H14" s="170">
        <f t="shared" si="2"/>
        <v>168</v>
      </c>
      <c r="I14" s="171">
        <f t="shared" si="1"/>
        <v>6.627540507882632</v>
      </c>
    </row>
    <row r="15" spans="1:9" ht="15">
      <c r="A15" s="108" t="s">
        <v>13</v>
      </c>
      <c r="B15" s="35">
        <v>1</v>
      </c>
      <c r="C15" s="22">
        <v>1</v>
      </c>
      <c r="D15" s="32">
        <v>4</v>
      </c>
      <c r="E15" s="22">
        <v>24</v>
      </c>
      <c r="F15" s="32">
        <v>22</v>
      </c>
      <c r="G15" s="23">
        <v>105</v>
      </c>
      <c r="H15" s="202">
        <f t="shared" si="2"/>
        <v>157</v>
      </c>
      <c r="I15" s="112">
        <f t="shared" si="1"/>
        <v>6.193594403199841</v>
      </c>
    </row>
    <row r="16" spans="1:9" ht="15">
      <c r="A16" s="108" t="s">
        <v>14</v>
      </c>
      <c r="B16" s="35">
        <v>0</v>
      </c>
      <c r="C16" s="22">
        <v>1</v>
      </c>
      <c r="D16" s="32">
        <v>2</v>
      </c>
      <c r="E16" s="22">
        <v>6</v>
      </c>
      <c r="F16" s="32">
        <v>1</v>
      </c>
      <c r="G16" s="23">
        <v>1</v>
      </c>
      <c r="H16" s="202">
        <f t="shared" si="2"/>
        <v>11</v>
      </c>
      <c r="I16" s="206">
        <f t="shared" si="1"/>
        <v>0.43394610468279127</v>
      </c>
    </row>
    <row r="17" spans="1:9" ht="15">
      <c r="A17" s="108" t="s">
        <v>15</v>
      </c>
      <c r="B17" s="35">
        <v>0</v>
      </c>
      <c r="C17" s="22">
        <v>0</v>
      </c>
      <c r="D17" s="32">
        <v>0</v>
      </c>
      <c r="E17" s="22">
        <v>0</v>
      </c>
      <c r="F17" s="32">
        <v>0</v>
      </c>
      <c r="G17" s="23">
        <v>0</v>
      </c>
      <c r="H17" s="202">
        <f t="shared" si="2"/>
        <v>0</v>
      </c>
      <c r="I17" s="112">
        <f t="shared" si="1"/>
        <v>0</v>
      </c>
    </row>
    <row r="18" spans="1:9" ht="15">
      <c r="A18" s="29" t="s">
        <v>16</v>
      </c>
      <c r="B18" s="52">
        <v>0</v>
      </c>
      <c r="C18" s="53">
        <v>0</v>
      </c>
      <c r="D18" s="54">
        <v>0</v>
      </c>
      <c r="E18" s="53">
        <v>0</v>
      </c>
      <c r="F18" s="54">
        <v>0</v>
      </c>
      <c r="G18" s="55">
        <v>0</v>
      </c>
      <c r="H18" s="202">
        <f t="shared" si="2"/>
        <v>0</v>
      </c>
      <c r="I18" s="114">
        <f t="shared" si="1"/>
        <v>0</v>
      </c>
    </row>
    <row r="19" spans="1:9" ht="16.5">
      <c r="A19" s="75" t="s">
        <v>56</v>
      </c>
      <c r="B19" s="166">
        <f aca="true" t="shared" si="5" ref="B19:G19">SUM(B20:B23)</f>
        <v>0</v>
      </c>
      <c r="C19" s="167">
        <f t="shared" si="5"/>
        <v>0</v>
      </c>
      <c r="D19" s="168">
        <f t="shared" si="5"/>
        <v>0</v>
      </c>
      <c r="E19" s="167">
        <f t="shared" si="5"/>
        <v>5</v>
      </c>
      <c r="F19" s="168">
        <f t="shared" si="5"/>
        <v>2</v>
      </c>
      <c r="G19" s="169">
        <f t="shared" si="5"/>
        <v>2</v>
      </c>
      <c r="H19" s="170">
        <f t="shared" si="2"/>
        <v>9</v>
      </c>
      <c r="I19" s="208">
        <f t="shared" si="1"/>
        <v>0.3550468129222838</v>
      </c>
    </row>
    <row r="20" spans="1:9" ht="15">
      <c r="A20" s="108" t="s">
        <v>13</v>
      </c>
      <c r="B20" s="35">
        <v>0</v>
      </c>
      <c r="C20" s="22">
        <v>0</v>
      </c>
      <c r="D20" s="32">
        <v>0</v>
      </c>
      <c r="E20" s="22">
        <v>2</v>
      </c>
      <c r="F20" s="32">
        <v>2</v>
      </c>
      <c r="G20" s="23">
        <v>2</v>
      </c>
      <c r="H20" s="202">
        <f t="shared" si="2"/>
        <v>6</v>
      </c>
      <c r="I20" s="206">
        <f t="shared" si="1"/>
        <v>0.23669787528152256</v>
      </c>
    </row>
    <row r="21" spans="1:9" ht="15">
      <c r="A21" s="108" t="s">
        <v>14</v>
      </c>
      <c r="B21" s="35">
        <v>0</v>
      </c>
      <c r="C21" s="22">
        <v>0</v>
      </c>
      <c r="D21" s="32">
        <v>0</v>
      </c>
      <c r="E21" s="22">
        <v>3</v>
      </c>
      <c r="F21" s="32">
        <v>0</v>
      </c>
      <c r="G21" s="23">
        <v>0</v>
      </c>
      <c r="H21" s="202">
        <f t="shared" si="2"/>
        <v>3</v>
      </c>
      <c r="I21" s="206">
        <f t="shared" si="1"/>
        <v>0.11834893764076128</v>
      </c>
    </row>
    <row r="22" spans="1:9" ht="15">
      <c r="A22" s="108" t="s">
        <v>15</v>
      </c>
      <c r="B22" s="35">
        <v>0</v>
      </c>
      <c r="C22" s="22">
        <v>0</v>
      </c>
      <c r="D22" s="32">
        <v>0</v>
      </c>
      <c r="E22" s="22">
        <v>0</v>
      </c>
      <c r="F22" s="32">
        <v>0</v>
      </c>
      <c r="G22" s="23">
        <v>0</v>
      </c>
      <c r="H22" s="202">
        <f t="shared" si="2"/>
        <v>0</v>
      </c>
      <c r="I22" s="112">
        <f t="shared" si="1"/>
        <v>0</v>
      </c>
    </row>
    <row r="23" spans="1:9" ht="15">
      <c r="A23" s="24" t="s">
        <v>16</v>
      </c>
      <c r="B23" s="36">
        <v>0</v>
      </c>
      <c r="C23" s="25">
        <v>0</v>
      </c>
      <c r="D23" s="33">
        <v>0</v>
      </c>
      <c r="E23" s="25">
        <v>0</v>
      </c>
      <c r="F23" s="33">
        <v>0</v>
      </c>
      <c r="G23" s="26">
        <v>0</v>
      </c>
      <c r="H23" s="202">
        <f t="shared" si="2"/>
        <v>0</v>
      </c>
      <c r="I23" s="113">
        <f t="shared" si="1"/>
        <v>0</v>
      </c>
    </row>
    <row r="24" spans="1:9" ht="16.5">
      <c r="A24" s="147" t="s">
        <v>57</v>
      </c>
      <c r="B24" s="148">
        <f aca="true" t="shared" si="6" ref="B24:G24">SUM(B25:B28)</f>
        <v>0</v>
      </c>
      <c r="C24" s="149">
        <f t="shared" si="6"/>
        <v>0</v>
      </c>
      <c r="D24" s="150">
        <f t="shared" si="6"/>
        <v>0</v>
      </c>
      <c r="E24" s="149">
        <f t="shared" si="6"/>
        <v>0</v>
      </c>
      <c r="F24" s="150">
        <f t="shared" si="6"/>
        <v>0</v>
      </c>
      <c r="G24" s="151">
        <f t="shared" si="6"/>
        <v>0</v>
      </c>
      <c r="H24" s="170">
        <f t="shared" si="2"/>
        <v>0</v>
      </c>
      <c r="I24" s="153">
        <f t="shared" si="1"/>
        <v>0</v>
      </c>
    </row>
    <row r="25" spans="1:9" ht="15">
      <c r="A25" s="108" t="s">
        <v>13</v>
      </c>
      <c r="B25" s="35">
        <v>0</v>
      </c>
      <c r="C25" s="22">
        <v>0</v>
      </c>
      <c r="D25" s="32">
        <v>0</v>
      </c>
      <c r="E25" s="22">
        <v>0</v>
      </c>
      <c r="F25" s="32">
        <v>0</v>
      </c>
      <c r="G25" s="23">
        <v>0</v>
      </c>
      <c r="H25" s="202">
        <f t="shared" si="2"/>
        <v>0</v>
      </c>
      <c r="I25" s="112">
        <f t="shared" si="1"/>
        <v>0</v>
      </c>
    </row>
    <row r="26" spans="1:9" ht="15">
      <c r="A26" s="108" t="s">
        <v>14</v>
      </c>
      <c r="B26" s="35">
        <v>0</v>
      </c>
      <c r="C26" s="22">
        <v>0</v>
      </c>
      <c r="D26" s="32">
        <v>0</v>
      </c>
      <c r="E26" s="22">
        <v>0</v>
      </c>
      <c r="F26" s="32">
        <v>0</v>
      </c>
      <c r="G26" s="23">
        <v>0</v>
      </c>
      <c r="H26" s="202">
        <f t="shared" si="2"/>
        <v>0</v>
      </c>
      <c r="I26" s="112">
        <f t="shared" si="1"/>
        <v>0</v>
      </c>
    </row>
    <row r="27" spans="1:9" ht="15">
      <c r="A27" s="108" t="s">
        <v>15</v>
      </c>
      <c r="B27" s="35">
        <v>0</v>
      </c>
      <c r="C27" s="22">
        <v>0</v>
      </c>
      <c r="D27" s="32">
        <v>0</v>
      </c>
      <c r="E27" s="22">
        <v>0</v>
      </c>
      <c r="F27" s="32">
        <v>0</v>
      </c>
      <c r="G27" s="23">
        <v>0</v>
      </c>
      <c r="H27" s="202">
        <f t="shared" si="2"/>
        <v>0</v>
      </c>
      <c r="I27" s="112">
        <f t="shared" si="1"/>
        <v>0</v>
      </c>
    </row>
    <row r="28" spans="1:9" ht="15">
      <c r="A28" s="29" t="s">
        <v>16</v>
      </c>
      <c r="B28" s="57">
        <v>0</v>
      </c>
      <c r="C28" s="58">
        <v>0</v>
      </c>
      <c r="D28" s="59">
        <v>0</v>
      </c>
      <c r="E28" s="58">
        <v>0</v>
      </c>
      <c r="F28" s="59">
        <v>0</v>
      </c>
      <c r="G28" s="60">
        <v>0</v>
      </c>
      <c r="H28" s="202">
        <f t="shared" si="2"/>
        <v>0</v>
      </c>
      <c r="I28" s="115">
        <f t="shared" si="1"/>
        <v>0</v>
      </c>
    </row>
    <row r="29" spans="1:9" ht="16.5">
      <c r="A29" s="75" t="s">
        <v>36</v>
      </c>
      <c r="B29" s="166">
        <f aca="true" t="shared" si="7" ref="B29:G29">SUM(B30:B33)</f>
        <v>14</v>
      </c>
      <c r="C29" s="167">
        <f t="shared" si="7"/>
        <v>72</v>
      </c>
      <c r="D29" s="168">
        <f t="shared" si="7"/>
        <v>95</v>
      </c>
      <c r="E29" s="167">
        <f t="shared" si="7"/>
        <v>61</v>
      </c>
      <c r="F29" s="168">
        <f t="shared" si="7"/>
        <v>24</v>
      </c>
      <c r="G29" s="169">
        <f t="shared" si="7"/>
        <v>19</v>
      </c>
      <c r="H29" s="170">
        <f t="shared" si="2"/>
        <v>285</v>
      </c>
      <c r="I29" s="171">
        <f t="shared" si="1"/>
        <v>11.24314907587232</v>
      </c>
    </row>
    <row r="30" spans="1:9" ht="15">
      <c r="A30" s="108" t="s">
        <v>13</v>
      </c>
      <c r="B30" s="35">
        <v>0</v>
      </c>
      <c r="C30" s="22">
        <v>2</v>
      </c>
      <c r="D30" s="32">
        <v>2</v>
      </c>
      <c r="E30" s="22">
        <v>0</v>
      </c>
      <c r="F30" s="32">
        <v>0</v>
      </c>
      <c r="G30" s="23">
        <v>0</v>
      </c>
      <c r="H30" s="202">
        <f t="shared" si="2"/>
        <v>4</v>
      </c>
      <c r="I30" s="206">
        <f t="shared" si="1"/>
        <v>0.15779858352101503</v>
      </c>
    </row>
    <row r="31" spans="1:9" ht="15">
      <c r="A31" s="108" t="s">
        <v>14</v>
      </c>
      <c r="B31" s="35">
        <v>2</v>
      </c>
      <c r="C31" s="22">
        <v>7</v>
      </c>
      <c r="D31" s="32">
        <v>14</v>
      </c>
      <c r="E31" s="22">
        <v>31</v>
      </c>
      <c r="F31" s="32">
        <v>22</v>
      </c>
      <c r="G31" s="23">
        <v>18</v>
      </c>
      <c r="H31" s="202">
        <f t="shared" si="2"/>
        <v>94</v>
      </c>
      <c r="I31" s="112">
        <f t="shared" si="1"/>
        <v>3.7082667127438533</v>
      </c>
    </row>
    <row r="32" spans="1:9" ht="15">
      <c r="A32" s="108" t="s">
        <v>15</v>
      </c>
      <c r="B32" s="35">
        <v>12</v>
      </c>
      <c r="C32" s="22">
        <v>63</v>
      </c>
      <c r="D32" s="32">
        <v>79</v>
      </c>
      <c r="E32" s="22">
        <v>30</v>
      </c>
      <c r="F32" s="32">
        <v>2</v>
      </c>
      <c r="G32" s="23">
        <v>1</v>
      </c>
      <c r="H32" s="202">
        <f t="shared" si="2"/>
        <v>187</v>
      </c>
      <c r="I32" s="112">
        <f t="shared" si="1"/>
        <v>7.377083779607452</v>
      </c>
    </row>
    <row r="33" spans="1:9" ht="15">
      <c r="A33" s="29" t="s">
        <v>16</v>
      </c>
      <c r="B33" s="35">
        <v>0</v>
      </c>
      <c r="C33" s="22">
        <v>0</v>
      </c>
      <c r="D33" s="32">
        <v>0</v>
      </c>
      <c r="E33" s="22">
        <v>0</v>
      </c>
      <c r="F33" s="32">
        <v>0</v>
      </c>
      <c r="G33" s="23">
        <v>0</v>
      </c>
      <c r="H33" s="202">
        <f t="shared" si="2"/>
        <v>0</v>
      </c>
      <c r="I33" s="112">
        <f t="shared" si="1"/>
        <v>0</v>
      </c>
    </row>
    <row r="34" spans="1:9" ht="16.5">
      <c r="A34" s="81" t="s">
        <v>20</v>
      </c>
      <c r="B34" s="34">
        <v>0</v>
      </c>
      <c r="C34" s="27">
        <v>0</v>
      </c>
      <c r="D34" s="31">
        <v>0</v>
      </c>
      <c r="E34" s="27">
        <v>0</v>
      </c>
      <c r="F34" s="31">
        <v>0</v>
      </c>
      <c r="G34" s="28">
        <v>1</v>
      </c>
      <c r="H34" s="170">
        <f t="shared" si="2"/>
        <v>1</v>
      </c>
      <c r="I34" s="209">
        <f t="shared" si="1"/>
        <v>0.03944964588025376</v>
      </c>
    </row>
    <row r="35" spans="1:9" ht="16.5">
      <c r="A35" s="75" t="s">
        <v>37</v>
      </c>
      <c r="B35" s="166">
        <f aca="true" t="shared" si="8" ref="B35:G35">SUM(B36+B42+B43)</f>
        <v>12</v>
      </c>
      <c r="C35" s="167">
        <f t="shared" si="8"/>
        <v>52</v>
      </c>
      <c r="D35" s="168">
        <f t="shared" si="8"/>
        <v>76</v>
      </c>
      <c r="E35" s="167">
        <f t="shared" si="8"/>
        <v>61</v>
      </c>
      <c r="F35" s="168">
        <f t="shared" si="8"/>
        <v>21</v>
      </c>
      <c r="G35" s="169">
        <f t="shared" si="8"/>
        <v>33</v>
      </c>
      <c r="H35" s="170">
        <f t="shared" si="2"/>
        <v>255</v>
      </c>
      <c r="I35" s="171">
        <f t="shared" si="1"/>
        <v>10.059659699464707</v>
      </c>
    </row>
    <row r="36" spans="1:9" ht="15">
      <c r="A36" s="108" t="s">
        <v>13</v>
      </c>
      <c r="B36" s="35">
        <f aca="true" t="shared" si="9" ref="B36:G36">SUM(B37:B41)</f>
        <v>12</v>
      </c>
      <c r="C36" s="22">
        <f t="shared" si="9"/>
        <v>52</v>
      </c>
      <c r="D36" s="32">
        <f t="shared" si="9"/>
        <v>76</v>
      </c>
      <c r="E36" s="22">
        <f t="shared" si="9"/>
        <v>61</v>
      </c>
      <c r="F36" s="32">
        <f t="shared" si="9"/>
        <v>21</v>
      </c>
      <c r="G36" s="23">
        <f t="shared" si="9"/>
        <v>33</v>
      </c>
      <c r="H36" s="202">
        <f t="shared" si="2"/>
        <v>255</v>
      </c>
      <c r="I36" s="112">
        <f t="shared" si="1"/>
        <v>10.059659699464707</v>
      </c>
    </row>
    <row r="37" spans="1:9" ht="15">
      <c r="A37" s="108" t="s">
        <v>22</v>
      </c>
      <c r="B37" s="35">
        <v>6</v>
      </c>
      <c r="C37" s="22">
        <v>28</v>
      </c>
      <c r="D37" s="32">
        <v>33</v>
      </c>
      <c r="E37" s="22">
        <v>12</v>
      </c>
      <c r="F37" s="32">
        <v>8</v>
      </c>
      <c r="G37" s="23">
        <v>10</v>
      </c>
      <c r="H37" s="202">
        <f t="shared" si="2"/>
        <v>97</v>
      </c>
      <c r="I37" s="112">
        <f t="shared" si="1"/>
        <v>3.826615650384614</v>
      </c>
    </row>
    <row r="38" spans="1:9" ht="15">
      <c r="A38" s="108" t="s">
        <v>23</v>
      </c>
      <c r="B38" s="35">
        <v>0</v>
      </c>
      <c r="C38" s="22">
        <v>13</v>
      </c>
      <c r="D38" s="32">
        <v>20</v>
      </c>
      <c r="E38" s="22">
        <v>9</v>
      </c>
      <c r="F38" s="32">
        <v>4</v>
      </c>
      <c r="G38" s="23">
        <v>0</v>
      </c>
      <c r="H38" s="202">
        <f t="shared" si="2"/>
        <v>46</v>
      </c>
      <c r="I38" s="112">
        <f t="shared" si="1"/>
        <v>1.8146837104916729</v>
      </c>
    </row>
    <row r="39" spans="1:9" ht="15">
      <c r="A39" s="108" t="s">
        <v>24</v>
      </c>
      <c r="B39" s="35">
        <v>0</v>
      </c>
      <c r="C39" s="22">
        <v>0</v>
      </c>
      <c r="D39" s="32">
        <v>3</v>
      </c>
      <c r="E39" s="22">
        <v>2</v>
      </c>
      <c r="F39" s="32">
        <v>1</v>
      </c>
      <c r="G39" s="23">
        <v>2</v>
      </c>
      <c r="H39" s="202">
        <f t="shared" si="2"/>
        <v>8</v>
      </c>
      <c r="I39" s="206">
        <f t="shared" si="1"/>
        <v>0.31559716704203006</v>
      </c>
    </row>
    <row r="40" spans="1:9" ht="15">
      <c r="A40" s="108" t="s">
        <v>25</v>
      </c>
      <c r="B40" s="35">
        <v>4</v>
      </c>
      <c r="C40" s="22">
        <v>2</v>
      </c>
      <c r="D40" s="32">
        <v>13</v>
      </c>
      <c r="E40" s="22">
        <v>25</v>
      </c>
      <c r="F40" s="32">
        <v>3</v>
      </c>
      <c r="G40" s="23">
        <v>16</v>
      </c>
      <c r="H40" s="202">
        <f t="shared" si="2"/>
        <v>63</v>
      </c>
      <c r="I40" s="112">
        <f t="shared" si="1"/>
        <v>2.4853276904559864</v>
      </c>
    </row>
    <row r="41" spans="1:9" ht="15">
      <c r="A41" s="108" t="s">
        <v>29</v>
      </c>
      <c r="B41" s="35">
        <v>2</v>
      </c>
      <c r="C41" s="22">
        <v>9</v>
      </c>
      <c r="D41" s="32">
        <v>7</v>
      </c>
      <c r="E41" s="22">
        <v>13</v>
      </c>
      <c r="F41" s="32">
        <v>5</v>
      </c>
      <c r="G41" s="23">
        <v>5</v>
      </c>
      <c r="H41" s="202">
        <f t="shared" si="2"/>
        <v>41</v>
      </c>
      <c r="I41" s="112">
        <f t="shared" si="1"/>
        <v>1.6174354810904041</v>
      </c>
    </row>
    <row r="42" spans="1:9" ht="15">
      <c r="A42" s="108" t="s">
        <v>14</v>
      </c>
      <c r="B42" s="35">
        <v>0</v>
      </c>
      <c r="C42" s="22">
        <v>0</v>
      </c>
      <c r="D42" s="32">
        <v>0</v>
      </c>
      <c r="E42" s="22">
        <v>0</v>
      </c>
      <c r="F42" s="32">
        <v>0</v>
      </c>
      <c r="G42" s="23">
        <v>0</v>
      </c>
      <c r="H42" s="202">
        <f t="shared" si="2"/>
        <v>0</v>
      </c>
      <c r="I42" s="112">
        <f t="shared" si="1"/>
        <v>0</v>
      </c>
    </row>
    <row r="43" spans="1:9" ht="15">
      <c r="A43" s="29" t="s">
        <v>16</v>
      </c>
      <c r="B43" s="52">
        <v>0</v>
      </c>
      <c r="C43" s="53">
        <v>0</v>
      </c>
      <c r="D43" s="54">
        <v>0</v>
      </c>
      <c r="E43" s="53">
        <v>0</v>
      </c>
      <c r="F43" s="54">
        <v>0</v>
      </c>
      <c r="G43" s="55">
        <v>0</v>
      </c>
      <c r="H43" s="202">
        <f t="shared" si="2"/>
        <v>0</v>
      </c>
      <c r="I43" s="114">
        <f t="shared" si="1"/>
        <v>0</v>
      </c>
    </row>
    <row r="44" spans="1:9" ht="16.5">
      <c r="A44" s="106" t="s">
        <v>54</v>
      </c>
      <c r="B44" s="34">
        <v>0</v>
      </c>
      <c r="C44" s="27">
        <v>0</v>
      </c>
      <c r="D44" s="31">
        <v>0</v>
      </c>
      <c r="E44" s="27">
        <v>1</v>
      </c>
      <c r="F44" s="31">
        <v>0</v>
      </c>
      <c r="G44" s="28">
        <v>0</v>
      </c>
      <c r="H44" s="170">
        <f t="shared" si="2"/>
        <v>1</v>
      </c>
      <c r="I44" s="209">
        <f t="shared" si="1"/>
        <v>0.03944964588025376</v>
      </c>
    </row>
    <row r="45" spans="1:9" ht="16.5">
      <c r="A45" s="106" t="s">
        <v>55</v>
      </c>
      <c r="B45" s="34">
        <v>0</v>
      </c>
      <c r="C45" s="27">
        <v>0</v>
      </c>
      <c r="D45" s="31">
        <v>1</v>
      </c>
      <c r="E45" s="27">
        <v>2</v>
      </c>
      <c r="F45" s="31">
        <v>0</v>
      </c>
      <c r="G45" s="28">
        <v>0</v>
      </c>
      <c r="H45" s="170">
        <f t="shared" si="2"/>
        <v>3</v>
      </c>
      <c r="I45" s="209">
        <f t="shared" si="1"/>
        <v>0.11834893764076128</v>
      </c>
    </row>
    <row r="46" spans="1:9" ht="16.5">
      <c r="A46" s="75" t="s">
        <v>30</v>
      </c>
      <c r="B46" s="166">
        <f aca="true" t="shared" si="10" ref="B46:G46">SUM(B47:B50)</f>
        <v>1</v>
      </c>
      <c r="C46" s="167">
        <f t="shared" si="10"/>
        <v>0</v>
      </c>
      <c r="D46" s="168">
        <f t="shared" si="10"/>
        <v>4</v>
      </c>
      <c r="E46" s="167">
        <f>SUM(E47:E50)</f>
        <v>3</v>
      </c>
      <c r="F46" s="168">
        <f t="shared" si="10"/>
        <v>0</v>
      </c>
      <c r="G46" s="169">
        <f t="shared" si="10"/>
        <v>2</v>
      </c>
      <c r="H46" s="170">
        <f t="shared" si="2"/>
        <v>10</v>
      </c>
      <c r="I46" s="208">
        <f t="shared" si="1"/>
        <v>0.3944964588025376</v>
      </c>
    </row>
    <row r="47" spans="1:9" ht="15">
      <c r="A47" s="108" t="s">
        <v>13</v>
      </c>
      <c r="B47" s="57">
        <v>1</v>
      </c>
      <c r="C47" s="58">
        <v>0</v>
      </c>
      <c r="D47" s="59">
        <v>4</v>
      </c>
      <c r="E47" s="58">
        <v>3</v>
      </c>
      <c r="F47" s="59">
        <v>0</v>
      </c>
      <c r="G47" s="60">
        <v>2</v>
      </c>
      <c r="H47" s="202">
        <f t="shared" si="2"/>
        <v>10</v>
      </c>
      <c r="I47" s="210">
        <f t="shared" si="1"/>
        <v>0.3944964588025376</v>
      </c>
    </row>
    <row r="48" spans="1:9" ht="15">
      <c r="A48" s="108" t="s">
        <v>14</v>
      </c>
      <c r="B48" s="154">
        <v>0</v>
      </c>
      <c r="C48" s="137">
        <v>0</v>
      </c>
      <c r="D48" s="137">
        <v>0</v>
      </c>
      <c r="E48" s="137">
        <v>0</v>
      </c>
      <c r="F48" s="137">
        <v>0</v>
      </c>
      <c r="G48" s="137">
        <v>0</v>
      </c>
      <c r="H48" s="202">
        <f t="shared" si="2"/>
        <v>0</v>
      </c>
      <c r="I48" s="111">
        <f t="shared" si="1"/>
        <v>0</v>
      </c>
    </row>
    <row r="49" spans="1:9" ht="15">
      <c r="A49" s="66" t="s">
        <v>15</v>
      </c>
      <c r="B49" s="62">
        <v>0</v>
      </c>
      <c r="C49" s="63">
        <v>0</v>
      </c>
      <c r="D49" s="64">
        <v>0</v>
      </c>
      <c r="E49" s="63">
        <v>0</v>
      </c>
      <c r="F49" s="64">
        <v>0</v>
      </c>
      <c r="G49" s="65">
        <v>0</v>
      </c>
      <c r="H49" s="202">
        <f t="shared" si="2"/>
        <v>0</v>
      </c>
      <c r="I49" s="112">
        <f t="shared" si="1"/>
        <v>0</v>
      </c>
    </row>
    <row r="50" spans="1:9" ht="15">
      <c r="A50" s="37" t="s">
        <v>16</v>
      </c>
      <c r="B50" s="128">
        <v>0</v>
      </c>
      <c r="C50" s="53">
        <v>0</v>
      </c>
      <c r="D50" s="53">
        <v>0</v>
      </c>
      <c r="E50" s="53">
        <v>0</v>
      </c>
      <c r="F50" s="53">
        <v>0</v>
      </c>
      <c r="G50" s="55">
        <v>0</v>
      </c>
      <c r="H50" s="202">
        <f t="shared" si="2"/>
        <v>0</v>
      </c>
      <c r="I50" s="114">
        <f t="shared" si="1"/>
        <v>0</v>
      </c>
    </row>
    <row r="51" spans="1:9" ht="16.5">
      <c r="A51" s="81" t="s">
        <v>21</v>
      </c>
      <c r="B51" s="174">
        <v>0</v>
      </c>
      <c r="C51" s="175">
        <v>2</v>
      </c>
      <c r="D51" s="176">
        <v>0</v>
      </c>
      <c r="E51" s="175">
        <v>2</v>
      </c>
      <c r="F51" s="176">
        <v>0</v>
      </c>
      <c r="G51" s="177">
        <v>2</v>
      </c>
      <c r="H51" s="170">
        <f t="shared" si="2"/>
        <v>6</v>
      </c>
      <c r="I51" s="209">
        <f t="shared" si="1"/>
        <v>0.23669787528152256</v>
      </c>
    </row>
    <row r="52" spans="1:9" ht="16.5">
      <c r="A52" s="81" t="s">
        <v>26</v>
      </c>
      <c r="B52" s="34">
        <v>0</v>
      </c>
      <c r="C52" s="27">
        <v>0</v>
      </c>
      <c r="D52" s="31">
        <v>0</v>
      </c>
      <c r="E52" s="27">
        <v>0</v>
      </c>
      <c r="F52" s="31">
        <v>0</v>
      </c>
      <c r="G52" s="28">
        <v>0</v>
      </c>
      <c r="H52" s="170">
        <f t="shared" si="2"/>
        <v>0</v>
      </c>
      <c r="I52" s="119">
        <f t="shared" si="1"/>
        <v>0</v>
      </c>
    </row>
    <row r="53" spans="1:9" ht="16.5">
      <c r="A53" s="75" t="s">
        <v>41</v>
      </c>
      <c r="B53" s="166">
        <f aca="true" t="shared" si="11" ref="B53:G53">SUM(B54:B57)</f>
        <v>0</v>
      </c>
      <c r="C53" s="166">
        <f t="shared" si="11"/>
        <v>6</v>
      </c>
      <c r="D53" s="166">
        <f t="shared" si="11"/>
        <v>41</v>
      </c>
      <c r="E53" s="166">
        <f t="shared" si="11"/>
        <v>65</v>
      </c>
      <c r="F53" s="166">
        <f t="shared" si="11"/>
        <v>10</v>
      </c>
      <c r="G53" s="166">
        <f t="shared" si="11"/>
        <v>8</v>
      </c>
      <c r="H53" s="170">
        <f t="shared" si="2"/>
        <v>130</v>
      </c>
      <c r="I53" s="171">
        <f t="shared" si="1"/>
        <v>5.128453964432989</v>
      </c>
    </row>
    <row r="54" spans="1:9" ht="15">
      <c r="A54" s="66" t="s">
        <v>17</v>
      </c>
      <c r="B54" s="62">
        <v>0</v>
      </c>
      <c r="C54" s="63">
        <v>6</v>
      </c>
      <c r="D54" s="64">
        <v>34</v>
      </c>
      <c r="E54" s="63">
        <v>47</v>
      </c>
      <c r="F54" s="64">
        <v>6</v>
      </c>
      <c r="G54" s="65">
        <v>7</v>
      </c>
      <c r="H54" s="202">
        <f t="shared" si="2"/>
        <v>100</v>
      </c>
      <c r="I54" s="112">
        <f t="shared" si="1"/>
        <v>3.9449645880253756</v>
      </c>
    </row>
    <row r="55" spans="1:9" ht="15">
      <c r="A55" s="108" t="s">
        <v>18</v>
      </c>
      <c r="B55" s="35">
        <v>0</v>
      </c>
      <c r="C55" s="22">
        <v>0</v>
      </c>
      <c r="D55" s="32">
        <v>7</v>
      </c>
      <c r="E55" s="22">
        <v>18</v>
      </c>
      <c r="F55" s="32">
        <v>4</v>
      </c>
      <c r="G55" s="23">
        <v>1</v>
      </c>
      <c r="H55" s="202">
        <f t="shared" si="2"/>
        <v>30</v>
      </c>
      <c r="I55" s="115">
        <f t="shared" si="1"/>
        <v>1.1834893764076126</v>
      </c>
    </row>
    <row r="56" spans="1:9" ht="15">
      <c r="A56" s="66" t="s">
        <v>19</v>
      </c>
      <c r="B56" s="62">
        <v>0</v>
      </c>
      <c r="C56" s="63">
        <v>0</v>
      </c>
      <c r="D56" s="64">
        <v>0</v>
      </c>
      <c r="E56" s="63">
        <v>0</v>
      </c>
      <c r="F56" s="64">
        <v>0</v>
      </c>
      <c r="G56" s="65">
        <v>0</v>
      </c>
      <c r="H56" s="202">
        <f t="shared" si="2"/>
        <v>0</v>
      </c>
      <c r="I56" s="112">
        <f t="shared" si="1"/>
        <v>0</v>
      </c>
    </row>
    <row r="57" spans="1:9" ht="15">
      <c r="A57" s="109" t="s">
        <v>27</v>
      </c>
      <c r="B57" s="57">
        <v>0</v>
      </c>
      <c r="C57" s="58">
        <v>0</v>
      </c>
      <c r="D57" s="59">
        <v>0</v>
      </c>
      <c r="E57" s="58">
        <v>0</v>
      </c>
      <c r="F57" s="59">
        <v>0</v>
      </c>
      <c r="G57" s="60">
        <v>0</v>
      </c>
      <c r="H57" s="202">
        <f t="shared" si="2"/>
        <v>0</v>
      </c>
      <c r="I57" s="115">
        <f t="shared" si="1"/>
        <v>0</v>
      </c>
    </row>
    <row r="58" spans="1:9" ht="16.5">
      <c r="A58" s="75" t="s">
        <v>38</v>
      </c>
      <c r="B58" s="166">
        <f aca="true" t="shared" si="12" ref="B58:G58">SUM(B59:B61)</f>
        <v>0</v>
      </c>
      <c r="C58" s="167">
        <f t="shared" si="12"/>
        <v>0</v>
      </c>
      <c r="D58" s="168">
        <f t="shared" si="12"/>
        <v>1</v>
      </c>
      <c r="E58" s="167">
        <f t="shared" si="12"/>
        <v>3</v>
      </c>
      <c r="F58" s="168">
        <f t="shared" si="12"/>
        <v>0</v>
      </c>
      <c r="G58" s="169">
        <f t="shared" si="12"/>
        <v>1</v>
      </c>
      <c r="H58" s="170">
        <f t="shared" si="2"/>
        <v>5</v>
      </c>
      <c r="I58" s="208">
        <f t="shared" si="1"/>
        <v>0.1972482294012688</v>
      </c>
    </row>
    <row r="59" spans="1:9" ht="15">
      <c r="A59" s="66" t="s">
        <v>13</v>
      </c>
      <c r="B59" s="62">
        <v>0</v>
      </c>
      <c r="C59" s="63">
        <v>0</v>
      </c>
      <c r="D59" s="64">
        <v>1</v>
      </c>
      <c r="E59" s="63">
        <v>3</v>
      </c>
      <c r="F59" s="64">
        <v>0</v>
      </c>
      <c r="G59" s="65">
        <v>1</v>
      </c>
      <c r="H59" s="202">
        <f t="shared" si="2"/>
        <v>5</v>
      </c>
      <c r="I59" s="206">
        <f t="shared" si="1"/>
        <v>0.1972482294012688</v>
      </c>
    </row>
    <row r="60" spans="1:9" ht="15">
      <c r="A60" s="108" t="s">
        <v>15</v>
      </c>
      <c r="B60" s="62">
        <v>0</v>
      </c>
      <c r="C60" s="63">
        <v>0</v>
      </c>
      <c r="D60" s="64">
        <v>0</v>
      </c>
      <c r="E60" s="63">
        <v>0</v>
      </c>
      <c r="F60" s="64">
        <v>0</v>
      </c>
      <c r="G60" s="65">
        <v>0</v>
      </c>
      <c r="H60" s="202">
        <f t="shared" si="2"/>
        <v>0</v>
      </c>
      <c r="I60" s="112">
        <f t="shared" si="1"/>
        <v>0</v>
      </c>
    </row>
    <row r="61" spans="1:9" ht="15">
      <c r="A61" s="29" t="s">
        <v>16</v>
      </c>
      <c r="B61" s="52">
        <v>0</v>
      </c>
      <c r="C61" s="53">
        <v>0</v>
      </c>
      <c r="D61" s="54">
        <v>0</v>
      </c>
      <c r="E61" s="53">
        <v>0</v>
      </c>
      <c r="F61" s="54">
        <v>0</v>
      </c>
      <c r="G61" s="55">
        <v>0</v>
      </c>
      <c r="H61" s="202">
        <f t="shared" si="2"/>
        <v>0</v>
      </c>
      <c r="I61" s="114">
        <f t="shared" si="1"/>
        <v>0</v>
      </c>
    </row>
    <row r="62" spans="1:9" ht="16.5">
      <c r="A62" s="75" t="s">
        <v>39</v>
      </c>
      <c r="B62" s="129">
        <f aca="true" t="shared" si="13" ref="B62:G62">SUM(B63:B66)</f>
        <v>14</v>
      </c>
      <c r="C62" s="167">
        <f t="shared" si="13"/>
        <v>8</v>
      </c>
      <c r="D62" s="168">
        <f t="shared" si="13"/>
        <v>20</v>
      </c>
      <c r="E62" s="167">
        <f t="shared" si="13"/>
        <v>21</v>
      </c>
      <c r="F62" s="168">
        <f t="shared" si="13"/>
        <v>17</v>
      </c>
      <c r="G62" s="169">
        <f t="shared" si="13"/>
        <v>34</v>
      </c>
      <c r="H62" s="170">
        <f t="shared" si="2"/>
        <v>114</v>
      </c>
      <c r="I62" s="171">
        <f t="shared" si="1"/>
        <v>4.497259630348928</v>
      </c>
    </row>
    <row r="63" spans="1:9" ht="15">
      <c r="A63" s="108" t="s">
        <v>13</v>
      </c>
      <c r="B63" s="35">
        <v>7</v>
      </c>
      <c r="C63" s="22">
        <v>1</v>
      </c>
      <c r="D63" s="32">
        <v>0</v>
      </c>
      <c r="E63" s="22">
        <v>4</v>
      </c>
      <c r="F63" s="22">
        <v>4</v>
      </c>
      <c r="G63" s="32">
        <v>29</v>
      </c>
      <c r="H63" s="202">
        <f t="shared" si="2"/>
        <v>45</v>
      </c>
      <c r="I63" s="112">
        <f t="shared" si="1"/>
        <v>1.775234064611419</v>
      </c>
    </row>
    <row r="64" spans="1:9" ht="15">
      <c r="A64" s="108" t="s">
        <v>14</v>
      </c>
      <c r="B64" s="62">
        <v>5</v>
      </c>
      <c r="C64" s="63">
        <v>7</v>
      </c>
      <c r="D64" s="64">
        <v>18</v>
      </c>
      <c r="E64" s="63">
        <v>16</v>
      </c>
      <c r="F64" s="64">
        <v>13</v>
      </c>
      <c r="G64" s="65">
        <v>5</v>
      </c>
      <c r="H64" s="202">
        <f t="shared" si="2"/>
        <v>64</v>
      </c>
      <c r="I64" s="112">
        <f t="shared" si="1"/>
        <v>2.5247773363362405</v>
      </c>
    </row>
    <row r="65" spans="1:9" ht="15">
      <c r="A65" s="108" t="s">
        <v>15</v>
      </c>
      <c r="B65" s="35">
        <v>2</v>
      </c>
      <c r="C65" s="22">
        <v>0</v>
      </c>
      <c r="D65" s="32">
        <v>2</v>
      </c>
      <c r="E65" s="22">
        <v>1</v>
      </c>
      <c r="F65" s="32">
        <v>0</v>
      </c>
      <c r="G65" s="23">
        <v>0</v>
      </c>
      <c r="H65" s="202">
        <f t="shared" si="2"/>
        <v>5</v>
      </c>
      <c r="I65" s="206">
        <f t="shared" si="1"/>
        <v>0.1972482294012688</v>
      </c>
    </row>
    <row r="66" spans="1:9" ht="15">
      <c r="A66" s="29" t="s">
        <v>16</v>
      </c>
      <c r="B66" s="62">
        <v>0</v>
      </c>
      <c r="C66" s="63">
        <v>0</v>
      </c>
      <c r="D66" s="64">
        <v>0</v>
      </c>
      <c r="E66" s="63">
        <v>0</v>
      </c>
      <c r="F66" s="64">
        <v>0</v>
      </c>
      <c r="G66" s="65">
        <v>0</v>
      </c>
      <c r="H66" s="202">
        <f t="shared" si="2"/>
        <v>0</v>
      </c>
      <c r="I66" s="112">
        <f t="shared" si="1"/>
        <v>0</v>
      </c>
    </row>
    <row r="67" spans="1:9" ht="16.5">
      <c r="A67" s="75" t="s">
        <v>40</v>
      </c>
      <c r="B67" s="166">
        <f aca="true" t="shared" si="14" ref="B67:G67">SUM(B68:B71)</f>
        <v>3</v>
      </c>
      <c r="C67" s="167">
        <f t="shared" si="14"/>
        <v>6</v>
      </c>
      <c r="D67" s="168">
        <f t="shared" si="14"/>
        <v>19</v>
      </c>
      <c r="E67" s="167">
        <f t="shared" si="14"/>
        <v>34</v>
      </c>
      <c r="F67" s="168">
        <f t="shared" si="14"/>
        <v>4</v>
      </c>
      <c r="G67" s="169">
        <f t="shared" si="14"/>
        <v>16</v>
      </c>
      <c r="H67" s="170">
        <f t="shared" si="2"/>
        <v>82</v>
      </c>
      <c r="I67" s="171">
        <f t="shared" si="1"/>
        <v>3.2348709621808083</v>
      </c>
    </row>
    <row r="68" spans="1:9" ht="15">
      <c r="A68" s="108" t="s">
        <v>13</v>
      </c>
      <c r="B68" s="35">
        <v>1</v>
      </c>
      <c r="C68" s="22">
        <v>1</v>
      </c>
      <c r="D68" s="32">
        <v>10</v>
      </c>
      <c r="E68" s="22">
        <v>17</v>
      </c>
      <c r="F68" s="32">
        <v>2</v>
      </c>
      <c r="G68" s="23">
        <v>14</v>
      </c>
      <c r="H68" s="202">
        <f t="shared" si="2"/>
        <v>45</v>
      </c>
      <c r="I68" s="112">
        <f aca="true" t="shared" si="15" ref="I68:I76">H68/B$77*100000</f>
        <v>1.775234064611419</v>
      </c>
    </row>
    <row r="69" spans="1:9" ht="15">
      <c r="A69" s="108" t="s">
        <v>14</v>
      </c>
      <c r="B69" s="35">
        <v>0</v>
      </c>
      <c r="C69" s="22">
        <v>3</v>
      </c>
      <c r="D69" s="32">
        <v>3</v>
      </c>
      <c r="E69" s="22">
        <v>2</v>
      </c>
      <c r="F69" s="32">
        <v>1</v>
      </c>
      <c r="G69" s="23">
        <v>0</v>
      </c>
      <c r="H69" s="202">
        <f aca="true" t="shared" si="16" ref="H69:H75">SUM(B69:G69)</f>
        <v>9</v>
      </c>
      <c r="I69" s="206">
        <f t="shared" si="15"/>
        <v>0.3550468129222838</v>
      </c>
    </row>
    <row r="70" spans="1:9" ht="15">
      <c r="A70" s="108" t="s">
        <v>15</v>
      </c>
      <c r="B70" s="35">
        <v>2</v>
      </c>
      <c r="C70" s="22">
        <v>2</v>
      </c>
      <c r="D70" s="32">
        <v>6</v>
      </c>
      <c r="E70" s="22">
        <v>12</v>
      </c>
      <c r="F70" s="32">
        <v>1</v>
      </c>
      <c r="G70" s="23">
        <v>2</v>
      </c>
      <c r="H70" s="202">
        <f t="shared" si="16"/>
        <v>25</v>
      </c>
      <c r="I70" s="112">
        <f t="shared" si="15"/>
        <v>0.9862411470063439</v>
      </c>
    </row>
    <row r="71" spans="1:9" ht="15">
      <c r="A71" s="24" t="s">
        <v>16</v>
      </c>
      <c r="B71" s="36">
        <v>0</v>
      </c>
      <c r="C71" s="25">
        <v>0</v>
      </c>
      <c r="D71" s="33">
        <v>0</v>
      </c>
      <c r="E71" s="25">
        <v>3</v>
      </c>
      <c r="F71" s="33">
        <v>0</v>
      </c>
      <c r="G71" s="26">
        <v>0</v>
      </c>
      <c r="H71" s="202">
        <f t="shared" si="16"/>
        <v>3</v>
      </c>
      <c r="I71" s="207">
        <f t="shared" si="15"/>
        <v>0.11834893764076128</v>
      </c>
    </row>
    <row r="72" spans="1:9" ht="16.5">
      <c r="A72" s="139" t="s">
        <v>2</v>
      </c>
      <c r="B72" s="178">
        <f aca="true" t="shared" si="17" ref="B72:G72">B5+B10+B15+B20+B25+B30+B34+B36+B44+B45+B47+B51+B52+B54+B59+B63+B68</f>
        <v>26</v>
      </c>
      <c r="C72" s="178">
        <f t="shared" si="17"/>
        <v>69</v>
      </c>
      <c r="D72" s="178">
        <f t="shared" si="17"/>
        <v>138</v>
      </c>
      <c r="E72" s="178">
        <f t="shared" si="17"/>
        <v>173</v>
      </c>
      <c r="F72" s="178">
        <f t="shared" si="17"/>
        <v>61</v>
      </c>
      <c r="G72" s="178">
        <f t="shared" si="17"/>
        <v>199</v>
      </c>
      <c r="H72" s="170">
        <f t="shared" si="16"/>
        <v>666</v>
      </c>
      <c r="I72" s="182">
        <f t="shared" si="15"/>
        <v>26.273464156249002</v>
      </c>
    </row>
    <row r="73" spans="1:9" ht="16.5">
      <c r="A73" s="92" t="s">
        <v>3</v>
      </c>
      <c r="B73" s="129">
        <f aca="true" t="shared" si="18" ref="B73:G73">B6+B11+B16+B21+B26+B31+B42+B48+B55+B64+B69</f>
        <v>7</v>
      </c>
      <c r="C73" s="129">
        <f t="shared" si="18"/>
        <v>19</v>
      </c>
      <c r="D73" s="129">
        <f t="shared" si="18"/>
        <v>47</v>
      </c>
      <c r="E73" s="129">
        <f t="shared" si="18"/>
        <v>83</v>
      </c>
      <c r="F73" s="129">
        <f t="shared" si="18"/>
        <v>42</v>
      </c>
      <c r="G73" s="129">
        <f t="shared" si="18"/>
        <v>30</v>
      </c>
      <c r="H73" s="170">
        <f t="shared" si="16"/>
        <v>228</v>
      </c>
      <c r="I73" s="126">
        <f t="shared" si="15"/>
        <v>8.994519260697857</v>
      </c>
    </row>
    <row r="74" spans="1:9" ht="16.5">
      <c r="A74" s="98" t="s">
        <v>4</v>
      </c>
      <c r="B74" s="183">
        <f aca="true" t="shared" si="19" ref="B74:G74">B7+B12+B17+B22+B27+B32+B49+B56+B60+B65+B70</f>
        <v>17</v>
      </c>
      <c r="C74" s="183">
        <f t="shared" si="19"/>
        <v>67</v>
      </c>
      <c r="D74" s="183">
        <f t="shared" si="19"/>
        <v>96</v>
      </c>
      <c r="E74" s="183">
        <f t="shared" si="19"/>
        <v>47</v>
      </c>
      <c r="F74" s="183">
        <f t="shared" si="19"/>
        <v>3</v>
      </c>
      <c r="G74" s="183">
        <f t="shared" si="19"/>
        <v>3</v>
      </c>
      <c r="H74" s="170">
        <f t="shared" si="16"/>
        <v>233</v>
      </c>
      <c r="I74" s="188">
        <f t="shared" si="15"/>
        <v>9.191767490099124</v>
      </c>
    </row>
    <row r="75" spans="1:9" ht="16.5">
      <c r="A75" s="92" t="s">
        <v>31</v>
      </c>
      <c r="B75" s="129">
        <f aca="true" t="shared" si="20" ref="B75:G75">B8+B13+B18+B23+B28+B33+B43+B50+B57+B61+B66+B71</f>
        <v>0</v>
      </c>
      <c r="C75" s="129">
        <f t="shared" si="20"/>
        <v>0</v>
      </c>
      <c r="D75" s="129">
        <f t="shared" si="20"/>
        <v>0</v>
      </c>
      <c r="E75" s="129">
        <f t="shared" si="20"/>
        <v>4</v>
      </c>
      <c r="F75" s="129">
        <f t="shared" si="20"/>
        <v>0</v>
      </c>
      <c r="G75" s="129">
        <f t="shared" si="20"/>
        <v>0</v>
      </c>
      <c r="H75" s="170">
        <f t="shared" si="16"/>
        <v>4</v>
      </c>
      <c r="I75" s="211">
        <f t="shared" si="15"/>
        <v>0.15779858352101503</v>
      </c>
    </row>
    <row r="76" spans="1:9" ht="16.5">
      <c r="A76" s="107" t="s">
        <v>1</v>
      </c>
      <c r="B76" s="174">
        <f>B4+B9+B14+B219+B24+B29+B34+B35+B44+B45+B46+B51+B52+B53+B58+B62+B67</f>
        <v>50</v>
      </c>
      <c r="C76" s="174">
        <f aca="true" t="shared" si="21" ref="C76:H76">C4+C9+C14+C19+C24+C29+C34+C35+C44+C45+C46+C51+C52+C53+C58+C62+C67</f>
        <v>155</v>
      </c>
      <c r="D76" s="174">
        <f t="shared" si="21"/>
        <v>281</v>
      </c>
      <c r="E76" s="174">
        <f t="shared" si="21"/>
        <v>307</v>
      </c>
      <c r="F76" s="174">
        <f t="shared" si="21"/>
        <v>106</v>
      </c>
      <c r="G76" s="174">
        <f t="shared" si="21"/>
        <v>232</v>
      </c>
      <c r="H76" s="174">
        <f t="shared" si="21"/>
        <v>1131</v>
      </c>
      <c r="I76" s="189">
        <f t="shared" si="15"/>
        <v>44.617549490567</v>
      </c>
    </row>
    <row r="77" spans="1:9" ht="14.25">
      <c r="A77" s="158" t="s">
        <v>28</v>
      </c>
      <c r="B77" s="282">
        <v>2534877</v>
      </c>
      <c r="C77" s="282"/>
      <c r="D77" s="282"/>
      <c r="E77" s="282"/>
      <c r="F77" s="282"/>
      <c r="G77" s="282"/>
      <c r="H77" s="282"/>
      <c r="I77" s="282"/>
    </row>
    <row r="78" spans="1:9" ht="15">
      <c r="A78" s="164" t="s">
        <v>33</v>
      </c>
      <c r="B78" s="161"/>
      <c r="C78" s="159"/>
      <c r="D78" s="160"/>
      <c r="E78" s="161"/>
      <c r="F78" s="159"/>
      <c r="G78" s="162"/>
      <c r="H78" s="163"/>
      <c r="I78" s="163"/>
    </row>
    <row r="79" spans="1:9" ht="15">
      <c r="A79" s="165" t="s">
        <v>53</v>
      </c>
      <c r="B79" s="161"/>
      <c r="C79" s="159"/>
      <c r="D79" s="160"/>
      <c r="E79" s="161"/>
      <c r="F79" s="159"/>
      <c r="G79" s="162"/>
      <c r="H79" s="163"/>
      <c r="I79" s="163"/>
    </row>
  </sheetData>
  <sheetProtection/>
  <mergeCells count="3">
    <mergeCell ref="A2:A3"/>
    <mergeCell ref="B2:G2"/>
    <mergeCell ref="B77:I7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6"/>
  <sheetViews>
    <sheetView zoomScale="70" zoomScaleNormal="70" zoomScalePageLayoutView="0" workbookViewId="0" topLeftCell="A1">
      <selection activeCell="D40" sqref="D40:D42"/>
    </sheetView>
  </sheetViews>
  <sheetFormatPr defaultColWidth="11.5" defaultRowHeight="14.25"/>
  <cols>
    <col min="1" max="1" width="47.796875" style="1" customWidth="1"/>
    <col min="2" max="2" width="10.69921875" style="1" customWidth="1"/>
    <col min="3" max="3" width="9.69921875" style="1" customWidth="1"/>
    <col min="4" max="4" width="9.69921875" style="39" customWidth="1"/>
    <col min="5" max="7" width="9.69921875" style="1" customWidth="1"/>
    <col min="8" max="8" width="10.796875" style="1" customWidth="1"/>
    <col min="9" max="9" width="13" style="1" customWidth="1"/>
    <col min="10" max="16384" width="11.5" style="1" customWidth="1"/>
  </cols>
  <sheetData>
    <row r="1" spans="1:9" s="18" customFormat="1" ht="30.75" customHeight="1">
      <c r="A1" s="67" t="s">
        <v>64</v>
      </c>
      <c r="B1" s="19"/>
      <c r="C1" s="20"/>
      <c r="D1" s="38"/>
      <c r="E1" s="19"/>
      <c r="F1" s="20"/>
      <c r="G1" s="20"/>
      <c r="H1" s="20"/>
      <c r="I1" s="21"/>
    </row>
    <row r="2" spans="1:9" s="69" customFormat="1" ht="18.75" customHeight="1">
      <c r="A2" s="277" t="s">
        <v>0</v>
      </c>
      <c r="B2" s="279" t="s">
        <v>12</v>
      </c>
      <c r="C2" s="280"/>
      <c r="D2" s="280"/>
      <c r="E2" s="280"/>
      <c r="F2" s="280"/>
      <c r="G2" s="281"/>
      <c r="H2" s="68"/>
      <c r="I2" s="155" t="s">
        <v>5</v>
      </c>
    </row>
    <row r="3" spans="1:9" s="69" customFormat="1" ht="16.5">
      <c r="A3" s="278"/>
      <c r="B3" s="71" t="s">
        <v>10</v>
      </c>
      <c r="C3" s="72" t="s">
        <v>11</v>
      </c>
      <c r="D3" s="72" t="s">
        <v>9</v>
      </c>
      <c r="E3" s="72" t="s">
        <v>6</v>
      </c>
      <c r="F3" s="72" t="s">
        <v>7</v>
      </c>
      <c r="G3" s="73" t="s">
        <v>8</v>
      </c>
      <c r="H3" s="74" t="s">
        <v>32</v>
      </c>
      <c r="I3" s="156">
        <v>100000</v>
      </c>
    </row>
    <row r="4" spans="1:12" s="69" customFormat="1" ht="16.5" customHeight="1">
      <c r="A4" s="75" t="s">
        <v>35</v>
      </c>
      <c r="B4" s="166">
        <f aca="true" t="shared" si="0" ref="B4:G4">SUM(B5:B8)</f>
        <v>0</v>
      </c>
      <c r="C4" s="167">
        <f t="shared" si="0"/>
        <v>2</v>
      </c>
      <c r="D4" s="168">
        <f t="shared" si="0"/>
        <v>10</v>
      </c>
      <c r="E4" s="167">
        <f t="shared" si="0"/>
        <v>9</v>
      </c>
      <c r="F4" s="168">
        <f t="shared" si="0"/>
        <v>0</v>
      </c>
      <c r="G4" s="169">
        <f t="shared" si="0"/>
        <v>1</v>
      </c>
      <c r="H4" s="170">
        <f>SUM(B4:G4)</f>
        <v>22</v>
      </c>
      <c r="I4" s="171">
        <f aca="true" t="shared" si="1" ref="I4:I67">H4/B$77*100000</f>
        <v>0.8726024256760884</v>
      </c>
      <c r="J4" s="70"/>
      <c r="K4" s="70"/>
      <c r="L4" s="70"/>
    </row>
    <row r="5" spans="1:9" s="104" customFormat="1" ht="16.5" customHeight="1">
      <c r="A5" s="108" t="s">
        <v>13</v>
      </c>
      <c r="B5" s="35">
        <v>0</v>
      </c>
      <c r="C5" s="22">
        <v>0</v>
      </c>
      <c r="D5" s="32">
        <v>0</v>
      </c>
      <c r="E5" s="22">
        <v>0</v>
      </c>
      <c r="F5" s="32">
        <v>0</v>
      </c>
      <c r="G5" s="23">
        <v>0</v>
      </c>
      <c r="H5" s="202">
        <f aca="true" t="shared" si="2" ref="H5:H68">SUM(B5:G5)</f>
        <v>0</v>
      </c>
      <c r="I5" s="112">
        <f t="shared" si="1"/>
        <v>0</v>
      </c>
    </row>
    <row r="6" spans="1:9" s="104" customFormat="1" ht="16.5" customHeight="1">
      <c r="A6" s="108" t="s">
        <v>14</v>
      </c>
      <c r="B6" s="35">
        <v>0</v>
      </c>
      <c r="C6" s="22">
        <v>0</v>
      </c>
      <c r="D6" s="32">
        <v>1</v>
      </c>
      <c r="E6" s="22">
        <v>2</v>
      </c>
      <c r="F6" s="32">
        <v>0</v>
      </c>
      <c r="G6" s="23">
        <v>0</v>
      </c>
      <c r="H6" s="202">
        <f t="shared" si="2"/>
        <v>3</v>
      </c>
      <c r="I6" s="124">
        <f t="shared" si="1"/>
        <v>0.11899123986492115</v>
      </c>
    </row>
    <row r="7" spans="1:9" s="104" customFormat="1" ht="16.5" customHeight="1">
      <c r="A7" s="108" t="s">
        <v>15</v>
      </c>
      <c r="B7" s="35">
        <v>0</v>
      </c>
      <c r="C7" s="22">
        <v>2</v>
      </c>
      <c r="D7" s="32">
        <v>9</v>
      </c>
      <c r="E7" s="22">
        <v>7</v>
      </c>
      <c r="F7" s="32">
        <v>0</v>
      </c>
      <c r="G7" s="23">
        <v>1</v>
      </c>
      <c r="H7" s="202">
        <f t="shared" si="2"/>
        <v>19</v>
      </c>
      <c r="I7" s="124">
        <f t="shared" si="1"/>
        <v>0.7536111858111673</v>
      </c>
    </row>
    <row r="8" spans="1:9" ht="16.5" customHeight="1">
      <c r="A8" s="29" t="s">
        <v>16</v>
      </c>
      <c r="B8" s="46">
        <v>0</v>
      </c>
      <c r="C8" s="47">
        <v>0</v>
      </c>
      <c r="D8" s="48">
        <v>0</v>
      </c>
      <c r="E8" s="47">
        <v>0</v>
      </c>
      <c r="F8" s="48">
        <v>0</v>
      </c>
      <c r="G8" s="49">
        <v>0</v>
      </c>
      <c r="H8" s="202">
        <f t="shared" si="2"/>
        <v>0</v>
      </c>
      <c r="I8" s="111">
        <f t="shared" si="1"/>
        <v>0</v>
      </c>
    </row>
    <row r="9" spans="1:9" s="69" customFormat="1" ht="16.5" customHeight="1">
      <c r="A9" s="75" t="s">
        <v>34</v>
      </c>
      <c r="B9" s="166">
        <f aca="true" t="shared" si="3" ref="B9:G9">SUM(B10:B13)</f>
        <v>5</v>
      </c>
      <c r="C9" s="167">
        <f t="shared" si="3"/>
        <v>4</v>
      </c>
      <c r="D9" s="168">
        <f t="shared" si="3"/>
        <v>4</v>
      </c>
      <c r="E9" s="167">
        <f t="shared" si="3"/>
        <v>13</v>
      </c>
      <c r="F9" s="168">
        <f t="shared" si="3"/>
        <v>2</v>
      </c>
      <c r="G9" s="169">
        <f t="shared" si="3"/>
        <v>0</v>
      </c>
      <c r="H9" s="170">
        <f t="shared" si="2"/>
        <v>28</v>
      </c>
      <c r="I9" s="171">
        <f t="shared" si="1"/>
        <v>1.1105849054059307</v>
      </c>
    </row>
    <row r="10" spans="1:9" s="104" customFormat="1" ht="16.5" customHeight="1">
      <c r="A10" s="108" t="s">
        <v>13</v>
      </c>
      <c r="B10" s="35">
        <v>5</v>
      </c>
      <c r="C10" s="22">
        <v>4</v>
      </c>
      <c r="D10" s="32">
        <v>3</v>
      </c>
      <c r="E10" s="22">
        <v>11</v>
      </c>
      <c r="F10" s="32">
        <v>1</v>
      </c>
      <c r="G10" s="23">
        <v>0</v>
      </c>
      <c r="H10" s="202">
        <f t="shared" si="2"/>
        <v>24</v>
      </c>
      <c r="I10" s="112">
        <f t="shared" si="1"/>
        <v>0.9519299189193692</v>
      </c>
    </row>
    <row r="11" spans="1:9" s="104" customFormat="1" ht="16.5" customHeight="1">
      <c r="A11" s="108" t="s">
        <v>14</v>
      </c>
      <c r="B11" s="35">
        <v>0</v>
      </c>
      <c r="C11" s="22">
        <v>0</v>
      </c>
      <c r="D11" s="32">
        <v>1</v>
      </c>
      <c r="E11" s="22">
        <v>1</v>
      </c>
      <c r="F11" s="32">
        <v>1</v>
      </c>
      <c r="G11" s="23">
        <v>0</v>
      </c>
      <c r="H11" s="202">
        <f t="shared" si="2"/>
        <v>3</v>
      </c>
      <c r="I11" s="124">
        <f t="shared" si="1"/>
        <v>0.11899123986492115</v>
      </c>
    </row>
    <row r="12" spans="1:9" ht="16.5" customHeight="1">
      <c r="A12" s="108" t="s">
        <v>15</v>
      </c>
      <c r="B12" s="35">
        <v>0</v>
      </c>
      <c r="C12" s="22">
        <v>0</v>
      </c>
      <c r="D12" s="32">
        <v>0</v>
      </c>
      <c r="E12" s="22">
        <v>0</v>
      </c>
      <c r="F12" s="32">
        <v>0</v>
      </c>
      <c r="G12" s="23">
        <v>0</v>
      </c>
      <c r="H12" s="202">
        <f t="shared" si="2"/>
        <v>0</v>
      </c>
      <c r="I12" s="112">
        <f t="shared" si="1"/>
        <v>0</v>
      </c>
    </row>
    <row r="13" spans="1:9" ht="16.5" customHeight="1">
      <c r="A13" s="29" t="s">
        <v>16</v>
      </c>
      <c r="B13" s="36">
        <v>0</v>
      </c>
      <c r="C13" s="25">
        <v>0</v>
      </c>
      <c r="D13" s="33">
        <v>0</v>
      </c>
      <c r="E13" s="25">
        <v>1</v>
      </c>
      <c r="F13" s="32">
        <v>0</v>
      </c>
      <c r="G13" s="26">
        <v>0</v>
      </c>
      <c r="H13" s="202">
        <f t="shared" si="2"/>
        <v>1</v>
      </c>
      <c r="I13" s="157">
        <f t="shared" si="1"/>
        <v>0.03966374662164038</v>
      </c>
    </row>
    <row r="14" spans="1:9" s="69" customFormat="1" ht="16.5" customHeight="1">
      <c r="A14" s="75" t="s">
        <v>42</v>
      </c>
      <c r="B14" s="166">
        <f aca="true" t="shared" si="4" ref="B14:G14">SUM(B15:B18)</f>
        <v>0</v>
      </c>
      <c r="C14" s="167">
        <f t="shared" si="4"/>
        <v>4</v>
      </c>
      <c r="D14" s="168">
        <f t="shared" si="4"/>
        <v>5</v>
      </c>
      <c r="E14" s="167">
        <f t="shared" si="4"/>
        <v>21</v>
      </c>
      <c r="F14" s="168">
        <f t="shared" si="4"/>
        <v>25</v>
      </c>
      <c r="G14" s="169">
        <f t="shared" si="4"/>
        <v>90</v>
      </c>
      <c r="H14" s="170">
        <f t="shared" si="2"/>
        <v>145</v>
      </c>
      <c r="I14" s="171">
        <f t="shared" si="1"/>
        <v>5.751243260137856</v>
      </c>
    </row>
    <row r="15" spans="1:9" s="104" customFormat="1" ht="16.5" customHeight="1">
      <c r="A15" s="108" t="s">
        <v>13</v>
      </c>
      <c r="B15" s="35">
        <v>0</v>
      </c>
      <c r="C15" s="22">
        <v>0</v>
      </c>
      <c r="D15" s="32">
        <v>3</v>
      </c>
      <c r="E15" s="22">
        <v>14</v>
      </c>
      <c r="F15" s="32">
        <v>25</v>
      </c>
      <c r="G15" s="23">
        <v>85</v>
      </c>
      <c r="H15" s="202">
        <f t="shared" si="2"/>
        <v>127</v>
      </c>
      <c r="I15" s="112">
        <f t="shared" si="1"/>
        <v>5.037295820948328</v>
      </c>
    </row>
    <row r="16" spans="1:9" s="104" customFormat="1" ht="16.5" customHeight="1">
      <c r="A16" s="108" t="s">
        <v>14</v>
      </c>
      <c r="B16" s="35">
        <v>0</v>
      </c>
      <c r="C16" s="22">
        <v>4</v>
      </c>
      <c r="D16" s="32">
        <v>2</v>
      </c>
      <c r="E16" s="22">
        <v>7</v>
      </c>
      <c r="F16" s="32">
        <v>0</v>
      </c>
      <c r="G16" s="23">
        <v>5</v>
      </c>
      <c r="H16" s="202">
        <f t="shared" si="2"/>
        <v>18</v>
      </c>
      <c r="I16" s="124">
        <f t="shared" si="1"/>
        <v>0.7139474391895269</v>
      </c>
    </row>
    <row r="17" spans="1:9" ht="16.5" customHeight="1">
      <c r="A17" s="108" t="s">
        <v>15</v>
      </c>
      <c r="B17" s="35">
        <v>0</v>
      </c>
      <c r="C17" s="22">
        <v>0</v>
      </c>
      <c r="D17" s="32">
        <v>0</v>
      </c>
      <c r="E17" s="22">
        <v>0</v>
      </c>
      <c r="F17" s="32">
        <v>0</v>
      </c>
      <c r="G17" s="23">
        <v>0</v>
      </c>
      <c r="H17" s="202">
        <f t="shared" si="2"/>
        <v>0</v>
      </c>
      <c r="I17" s="112">
        <f t="shared" si="1"/>
        <v>0</v>
      </c>
    </row>
    <row r="18" spans="1:9" ht="16.5" customHeight="1">
      <c r="A18" s="29" t="s">
        <v>16</v>
      </c>
      <c r="B18" s="52">
        <v>0</v>
      </c>
      <c r="C18" s="53">
        <v>0</v>
      </c>
      <c r="D18" s="54">
        <v>0</v>
      </c>
      <c r="E18" s="53">
        <v>0</v>
      </c>
      <c r="F18" s="54">
        <v>0</v>
      </c>
      <c r="G18" s="55">
        <v>0</v>
      </c>
      <c r="H18" s="202">
        <f t="shared" si="2"/>
        <v>0</v>
      </c>
      <c r="I18" s="114">
        <f t="shared" si="1"/>
        <v>0</v>
      </c>
    </row>
    <row r="19" spans="1:9" s="69" customFormat="1" ht="16.5" customHeight="1">
      <c r="A19" s="75" t="s">
        <v>56</v>
      </c>
      <c r="B19" s="166">
        <f aca="true" t="shared" si="5" ref="B19:G19">SUM(B20:B23)</f>
        <v>0</v>
      </c>
      <c r="C19" s="167">
        <f t="shared" si="5"/>
        <v>1</v>
      </c>
      <c r="D19" s="168">
        <f t="shared" si="5"/>
        <v>1</v>
      </c>
      <c r="E19" s="167">
        <f t="shared" si="5"/>
        <v>3</v>
      </c>
      <c r="F19" s="168">
        <f t="shared" si="5"/>
        <v>1</v>
      </c>
      <c r="G19" s="169">
        <f t="shared" si="5"/>
        <v>2</v>
      </c>
      <c r="H19" s="170">
        <f t="shared" si="2"/>
        <v>8</v>
      </c>
      <c r="I19" s="172">
        <f t="shared" si="1"/>
        <v>0.317309972973123</v>
      </c>
    </row>
    <row r="20" spans="1:9" s="104" customFormat="1" ht="16.5" customHeight="1">
      <c r="A20" s="108" t="s">
        <v>13</v>
      </c>
      <c r="B20" s="35">
        <v>0</v>
      </c>
      <c r="C20" s="22">
        <v>1</v>
      </c>
      <c r="D20" s="32">
        <v>0</v>
      </c>
      <c r="E20" s="22">
        <v>2</v>
      </c>
      <c r="F20" s="32">
        <v>1</v>
      </c>
      <c r="G20" s="23">
        <v>2</v>
      </c>
      <c r="H20" s="202">
        <f t="shared" si="2"/>
        <v>6</v>
      </c>
      <c r="I20" s="124">
        <f t="shared" si="1"/>
        <v>0.2379824797298423</v>
      </c>
    </row>
    <row r="21" spans="1:9" s="104" customFormat="1" ht="16.5" customHeight="1">
      <c r="A21" s="108" t="s">
        <v>14</v>
      </c>
      <c r="B21" s="35">
        <v>0</v>
      </c>
      <c r="C21" s="22">
        <v>0</v>
      </c>
      <c r="D21" s="32">
        <v>0</v>
      </c>
      <c r="E21" s="22">
        <v>1</v>
      </c>
      <c r="F21" s="32">
        <v>0</v>
      </c>
      <c r="G21" s="23">
        <v>0</v>
      </c>
      <c r="H21" s="202">
        <f t="shared" si="2"/>
        <v>1</v>
      </c>
      <c r="I21" s="124">
        <f t="shared" si="1"/>
        <v>0.03966374662164038</v>
      </c>
    </row>
    <row r="22" spans="1:9" s="104" customFormat="1" ht="16.5" customHeight="1">
      <c r="A22" s="108" t="s">
        <v>15</v>
      </c>
      <c r="B22" s="35">
        <v>0</v>
      </c>
      <c r="C22" s="22">
        <v>0</v>
      </c>
      <c r="D22" s="32">
        <v>1</v>
      </c>
      <c r="E22" s="22">
        <v>0</v>
      </c>
      <c r="F22" s="32">
        <v>0</v>
      </c>
      <c r="G22" s="23">
        <v>0</v>
      </c>
      <c r="H22" s="202">
        <f t="shared" si="2"/>
        <v>1</v>
      </c>
      <c r="I22" s="124">
        <f t="shared" si="1"/>
        <v>0.03966374662164038</v>
      </c>
    </row>
    <row r="23" spans="1:9" s="104" customFormat="1" ht="16.5" customHeight="1">
      <c r="A23" s="24" t="s">
        <v>16</v>
      </c>
      <c r="B23" s="36">
        <v>0</v>
      </c>
      <c r="C23" s="25">
        <v>0</v>
      </c>
      <c r="D23" s="33">
        <v>0</v>
      </c>
      <c r="E23" s="25">
        <v>0</v>
      </c>
      <c r="F23" s="33">
        <v>0</v>
      </c>
      <c r="G23" s="26">
        <v>0</v>
      </c>
      <c r="H23" s="202">
        <f t="shared" si="2"/>
        <v>0</v>
      </c>
      <c r="I23" s="113">
        <f t="shared" si="1"/>
        <v>0</v>
      </c>
    </row>
    <row r="24" spans="1:9" s="104" customFormat="1" ht="16.5" customHeight="1">
      <c r="A24" s="147" t="s">
        <v>57</v>
      </c>
      <c r="B24" s="148">
        <f aca="true" t="shared" si="6" ref="B24:G24">SUM(B25:B28)</f>
        <v>0</v>
      </c>
      <c r="C24" s="149">
        <f t="shared" si="6"/>
        <v>0</v>
      </c>
      <c r="D24" s="150">
        <f t="shared" si="6"/>
        <v>0</v>
      </c>
      <c r="E24" s="149">
        <f t="shared" si="6"/>
        <v>0</v>
      </c>
      <c r="F24" s="150">
        <f t="shared" si="6"/>
        <v>0</v>
      </c>
      <c r="G24" s="151">
        <f t="shared" si="6"/>
        <v>0</v>
      </c>
      <c r="H24" s="170">
        <f t="shared" si="2"/>
        <v>0</v>
      </c>
      <c r="I24" s="190">
        <f t="shared" si="1"/>
        <v>0</v>
      </c>
    </row>
    <row r="25" spans="1:9" s="104" customFormat="1" ht="16.5" customHeight="1">
      <c r="A25" s="108" t="s">
        <v>13</v>
      </c>
      <c r="B25" s="35">
        <v>0</v>
      </c>
      <c r="C25" s="22">
        <v>0</v>
      </c>
      <c r="D25" s="32">
        <v>0</v>
      </c>
      <c r="E25" s="22">
        <v>0</v>
      </c>
      <c r="F25" s="32">
        <v>0</v>
      </c>
      <c r="G25" s="23">
        <v>0</v>
      </c>
      <c r="H25" s="202">
        <f t="shared" si="2"/>
        <v>0</v>
      </c>
      <c r="I25" s="124">
        <f t="shared" si="1"/>
        <v>0</v>
      </c>
    </row>
    <row r="26" spans="1:9" ht="16.5" customHeight="1">
      <c r="A26" s="108" t="s">
        <v>14</v>
      </c>
      <c r="B26" s="35">
        <v>0</v>
      </c>
      <c r="C26" s="22">
        <v>0</v>
      </c>
      <c r="D26" s="32">
        <v>0</v>
      </c>
      <c r="E26" s="22">
        <v>0</v>
      </c>
      <c r="F26" s="32">
        <v>0</v>
      </c>
      <c r="G26" s="23">
        <v>0</v>
      </c>
      <c r="H26" s="202">
        <f t="shared" si="2"/>
        <v>0</v>
      </c>
      <c r="I26" s="112">
        <f t="shared" si="1"/>
        <v>0</v>
      </c>
    </row>
    <row r="27" spans="1:9" ht="16.5" customHeight="1">
      <c r="A27" s="108" t="s">
        <v>15</v>
      </c>
      <c r="B27" s="35">
        <v>0</v>
      </c>
      <c r="C27" s="22">
        <v>0</v>
      </c>
      <c r="D27" s="32">
        <v>0</v>
      </c>
      <c r="E27" s="22">
        <v>0</v>
      </c>
      <c r="F27" s="32">
        <v>0</v>
      </c>
      <c r="G27" s="23">
        <v>0</v>
      </c>
      <c r="H27" s="202">
        <f t="shared" si="2"/>
        <v>0</v>
      </c>
      <c r="I27" s="112">
        <f t="shared" si="1"/>
        <v>0</v>
      </c>
    </row>
    <row r="28" spans="1:9" ht="16.5" customHeight="1">
      <c r="A28" s="29" t="s">
        <v>16</v>
      </c>
      <c r="B28" s="57">
        <v>0</v>
      </c>
      <c r="C28" s="58">
        <v>0</v>
      </c>
      <c r="D28" s="59">
        <v>0</v>
      </c>
      <c r="E28" s="58">
        <v>0</v>
      </c>
      <c r="F28" s="59">
        <v>0</v>
      </c>
      <c r="G28" s="60">
        <v>0</v>
      </c>
      <c r="H28" s="202">
        <f t="shared" si="2"/>
        <v>0</v>
      </c>
      <c r="I28" s="115">
        <f t="shared" si="1"/>
        <v>0</v>
      </c>
    </row>
    <row r="29" spans="1:9" s="69" customFormat="1" ht="16.5" customHeight="1">
      <c r="A29" s="75" t="s">
        <v>36</v>
      </c>
      <c r="B29" s="166">
        <f aca="true" t="shared" si="7" ref="B29:G29">SUM(B30:B33)</f>
        <v>12</v>
      </c>
      <c r="C29" s="167">
        <f t="shared" si="7"/>
        <v>57</v>
      </c>
      <c r="D29" s="168">
        <f t="shared" si="7"/>
        <v>115</v>
      </c>
      <c r="E29" s="167">
        <f t="shared" si="7"/>
        <v>60</v>
      </c>
      <c r="F29" s="168">
        <f t="shared" si="7"/>
        <v>16</v>
      </c>
      <c r="G29" s="169">
        <f t="shared" si="7"/>
        <v>14</v>
      </c>
      <c r="H29" s="170">
        <f t="shared" si="2"/>
        <v>274</v>
      </c>
      <c r="I29" s="171">
        <f t="shared" si="1"/>
        <v>10.867866574329465</v>
      </c>
    </row>
    <row r="30" spans="1:9" s="104" customFormat="1" ht="16.5" customHeight="1">
      <c r="A30" s="108" t="s">
        <v>13</v>
      </c>
      <c r="B30" s="35">
        <v>2</v>
      </c>
      <c r="C30" s="22">
        <v>1</v>
      </c>
      <c r="D30" s="32">
        <v>0</v>
      </c>
      <c r="E30" s="22">
        <v>2</v>
      </c>
      <c r="F30" s="32">
        <v>0</v>
      </c>
      <c r="G30" s="23">
        <v>0</v>
      </c>
      <c r="H30" s="202">
        <f t="shared" si="2"/>
        <v>5</v>
      </c>
      <c r="I30" s="124">
        <f t="shared" si="1"/>
        <v>0.19831873310820192</v>
      </c>
    </row>
    <row r="31" spans="1:9" s="104" customFormat="1" ht="16.5" customHeight="1">
      <c r="A31" s="108" t="s">
        <v>14</v>
      </c>
      <c r="B31" s="35">
        <v>0</v>
      </c>
      <c r="C31" s="22">
        <v>6</v>
      </c>
      <c r="D31" s="32">
        <v>24</v>
      </c>
      <c r="E31" s="22">
        <v>31</v>
      </c>
      <c r="F31" s="32">
        <v>14</v>
      </c>
      <c r="G31" s="23">
        <v>12</v>
      </c>
      <c r="H31" s="202">
        <f t="shared" si="2"/>
        <v>87</v>
      </c>
      <c r="I31" s="112">
        <f t="shared" si="1"/>
        <v>3.450745956082713</v>
      </c>
    </row>
    <row r="32" spans="1:9" s="104" customFormat="1" ht="16.5" customHeight="1">
      <c r="A32" s="108" t="s">
        <v>15</v>
      </c>
      <c r="B32" s="35">
        <v>10</v>
      </c>
      <c r="C32" s="22">
        <v>50</v>
      </c>
      <c r="D32" s="32">
        <v>91</v>
      </c>
      <c r="E32" s="22">
        <v>27</v>
      </c>
      <c r="F32" s="32">
        <v>2</v>
      </c>
      <c r="G32" s="23">
        <v>2</v>
      </c>
      <c r="H32" s="202">
        <f t="shared" si="2"/>
        <v>182</v>
      </c>
      <c r="I32" s="112">
        <f t="shared" si="1"/>
        <v>7.218801885138549</v>
      </c>
    </row>
    <row r="33" spans="1:9" ht="16.5" customHeight="1">
      <c r="A33" s="29" t="s">
        <v>16</v>
      </c>
      <c r="B33" s="35">
        <v>0</v>
      </c>
      <c r="C33" s="22">
        <v>0</v>
      </c>
      <c r="D33" s="32">
        <v>0</v>
      </c>
      <c r="E33" s="22">
        <v>0</v>
      </c>
      <c r="F33" s="32">
        <v>0</v>
      </c>
      <c r="G33" s="23">
        <v>0</v>
      </c>
      <c r="H33" s="202">
        <f t="shared" si="2"/>
        <v>0</v>
      </c>
      <c r="I33" s="112">
        <f t="shared" si="1"/>
        <v>0</v>
      </c>
    </row>
    <row r="34" spans="1:9" s="69" customFormat="1" ht="16.5" customHeight="1">
      <c r="A34" s="81" t="s">
        <v>20</v>
      </c>
      <c r="B34" s="34">
        <v>0</v>
      </c>
      <c r="C34" s="27">
        <v>0</v>
      </c>
      <c r="D34" s="31">
        <v>0</v>
      </c>
      <c r="E34" s="27">
        <v>2</v>
      </c>
      <c r="F34" s="31">
        <v>0</v>
      </c>
      <c r="G34" s="28">
        <v>0</v>
      </c>
      <c r="H34" s="170">
        <f t="shared" si="2"/>
        <v>2</v>
      </c>
      <c r="I34" s="173">
        <f t="shared" si="1"/>
        <v>0.07932749324328076</v>
      </c>
    </row>
    <row r="35" spans="1:9" s="69" customFormat="1" ht="16.5" customHeight="1">
      <c r="A35" s="75" t="s">
        <v>37</v>
      </c>
      <c r="B35" s="166">
        <f aca="true" t="shared" si="8" ref="B35:G35">SUM(B36+B42+B43)</f>
        <v>17</v>
      </c>
      <c r="C35" s="167">
        <f t="shared" si="8"/>
        <v>35</v>
      </c>
      <c r="D35" s="168">
        <f t="shared" si="8"/>
        <v>76</v>
      </c>
      <c r="E35" s="167">
        <f t="shared" si="8"/>
        <v>70</v>
      </c>
      <c r="F35" s="168">
        <f t="shared" si="8"/>
        <v>25</v>
      </c>
      <c r="G35" s="169">
        <f t="shared" si="8"/>
        <v>34</v>
      </c>
      <c r="H35" s="170">
        <f t="shared" si="2"/>
        <v>257</v>
      </c>
      <c r="I35" s="171">
        <f t="shared" si="1"/>
        <v>10.193582881761579</v>
      </c>
    </row>
    <row r="36" spans="1:9" s="104" customFormat="1" ht="16.5" customHeight="1">
      <c r="A36" s="108" t="s">
        <v>13</v>
      </c>
      <c r="B36" s="35">
        <f aca="true" t="shared" si="9" ref="B36:G36">SUM(B37:B41)</f>
        <v>17</v>
      </c>
      <c r="C36" s="22">
        <f t="shared" si="9"/>
        <v>35</v>
      </c>
      <c r="D36" s="32">
        <f t="shared" si="9"/>
        <v>76</v>
      </c>
      <c r="E36" s="22">
        <f t="shared" si="9"/>
        <v>70</v>
      </c>
      <c r="F36" s="32">
        <f t="shared" si="9"/>
        <v>25</v>
      </c>
      <c r="G36" s="23">
        <f t="shared" si="9"/>
        <v>34</v>
      </c>
      <c r="H36" s="202">
        <f t="shared" si="2"/>
        <v>257</v>
      </c>
      <c r="I36" s="112">
        <f t="shared" si="1"/>
        <v>10.193582881761579</v>
      </c>
    </row>
    <row r="37" spans="1:9" s="104" customFormat="1" ht="16.5" customHeight="1">
      <c r="A37" s="108" t="s">
        <v>22</v>
      </c>
      <c r="B37" s="35">
        <v>10</v>
      </c>
      <c r="C37" s="22">
        <v>17</v>
      </c>
      <c r="D37" s="32">
        <v>30</v>
      </c>
      <c r="E37" s="22">
        <v>20</v>
      </c>
      <c r="F37" s="32">
        <v>11</v>
      </c>
      <c r="G37" s="23">
        <v>8</v>
      </c>
      <c r="H37" s="202">
        <f t="shared" si="2"/>
        <v>96</v>
      </c>
      <c r="I37" s="112">
        <f t="shared" si="1"/>
        <v>3.8077196756774767</v>
      </c>
    </row>
    <row r="38" spans="1:9" s="104" customFormat="1" ht="16.5" customHeight="1">
      <c r="A38" s="108" t="s">
        <v>23</v>
      </c>
      <c r="B38" s="35">
        <v>0</v>
      </c>
      <c r="C38" s="22">
        <v>10</v>
      </c>
      <c r="D38" s="32">
        <v>23</v>
      </c>
      <c r="E38" s="22">
        <v>9</v>
      </c>
      <c r="F38" s="32">
        <v>2</v>
      </c>
      <c r="G38" s="23">
        <v>2</v>
      </c>
      <c r="H38" s="202">
        <f t="shared" si="2"/>
        <v>46</v>
      </c>
      <c r="I38" s="112">
        <f t="shared" si="1"/>
        <v>1.8245323445954575</v>
      </c>
    </row>
    <row r="39" spans="1:9" s="104" customFormat="1" ht="16.5" customHeight="1">
      <c r="A39" s="108" t="s">
        <v>24</v>
      </c>
      <c r="B39" s="35">
        <v>1</v>
      </c>
      <c r="C39" s="22">
        <v>0</v>
      </c>
      <c r="D39" s="32">
        <v>1</v>
      </c>
      <c r="E39" s="22">
        <v>6</v>
      </c>
      <c r="F39" s="32">
        <v>0</v>
      </c>
      <c r="G39" s="23">
        <v>0</v>
      </c>
      <c r="H39" s="202">
        <f t="shared" si="2"/>
        <v>8</v>
      </c>
      <c r="I39" s="124">
        <f t="shared" si="1"/>
        <v>0.317309972973123</v>
      </c>
    </row>
    <row r="40" spans="1:9" s="104" customFormat="1" ht="16.5" customHeight="1">
      <c r="A40" s="108" t="s">
        <v>25</v>
      </c>
      <c r="B40" s="35">
        <v>6</v>
      </c>
      <c r="C40" s="22">
        <v>5</v>
      </c>
      <c r="D40" s="32">
        <v>15</v>
      </c>
      <c r="E40" s="22">
        <v>28</v>
      </c>
      <c r="F40" s="32">
        <v>10</v>
      </c>
      <c r="G40" s="23">
        <v>19</v>
      </c>
      <c r="H40" s="202">
        <f t="shared" si="2"/>
        <v>83</v>
      </c>
      <c r="I40" s="112">
        <f t="shared" si="1"/>
        <v>3.2920909695961513</v>
      </c>
    </row>
    <row r="41" spans="1:9" s="104" customFormat="1" ht="16.5" customHeight="1">
      <c r="A41" s="108" t="s">
        <v>29</v>
      </c>
      <c r="B41" s="35">
        <v>0</v>
      </c>
      <c r="C41" s="22">
        <v>3</v>
      </c>
      <c r="D41" s="32">
        <v>7</v>
      </c>
      <c r="E41" s="22">
        <v>7</v>
      </c>
      <c r="F41" s="32">
        <v>2</v>
      </c>
      <c r="G41" s="23">
        <v>5</v>
      </c>
      <c r="H41" s="202">
        <f t="shared" si="2"/>
        <v>24</v>
      </c>
      <c r="I41" s="112">
        <f t="shared" si="1"/>
        <v>0.9519299189193692</v>
      </c>
    </row>
    <row r="42" spans="1:9" ht="16.5" customHeight="1">
      <c r="A42" s="108" t="s">
        <v>14</v>
      </c>
      <c r="B42" s="35">
        <v>0</v>
      </c>
      <c r="C42" s="22">
        <v>0</v>
      </c>
      <c r="D42" s="32">
        <v>0</v>
      </c>
      <c r="E42" s="22">
        <v>0</v>
      </c>
      <c r="F42" s="32">
        <v>0</v>
      </c>
      <c r="G42" s="23">
        <v>0</v>
      </c>
      <c r="H42" s="202">
        <f t="shared" si="2"/>
        <v>0</v>
      </c>
      <c r="I42" s="112">
        <f t="shared" si="1"/>
        <v>0</v>
      </c>
    </row>
    <row r="43" spans="1:9" ht="16.5" customHeight="1">
      <c r="A43" s="29" t="s">
        <v>16</v>
      </c>
      <c r="B43" s="52">
        <v>0</v>
      </c>
      <c r="C43" s="53">
        <v>0</v>
      </c>
      <c r="D43" s="54">
        <v>0</v>
      </c>
      <c r="E43" s="53">
        <v>0</v>
      </c>
      <c r="F43" s="54">
        <v>0</v>
      </c>
      <c r="G43" s="55">
        <v>0</v>
      </c>
      <c r="H43" s="202">
        <f t="shared" si="2"/>
        <v>0</v>
      </c>
      <c r="I43" s="114">
        <f t="shared" si="1"/>
        <v>0</v>
      </c>
    </row>
    <row r="44" spans="1:9" s="69" customFormat="1" ht="16.5" customHeight="1">
      <c r="A44" s="106" t="s">
        <v>54</v>
      </c>
      <c r="B44" s="34">
        <v>0</v>
      </c>
      <c r="C44" s="27">
        <v>0</v>
      </c>
      <c r="D44" s="31">
        <v>1</v>
      </c>
      <c r="E44" s="27">
        <v>1</v>
      </c>
      <c r="F44" s="31">
        <v>0</v>
      </c>
      <c r="G44" s="28">
        <v>1</v>
      </c>
      <c r="H44" s="170">
        <f t="shared" si="2"/>
        <v>3</v>
      </c>
      <c r="I44" s="173">
        <f t="shared" si="1"/>
        <v>0.11899123986492115</v>
      </c>
    </row>
    <row r="45" spans="1:9" s="69" customFormat="1" ht="16.5" customHeight="1">
      <c r="A45" s="106" t="s">
        <v>55</v>
      </c>
      <c r="B45" s="34">
        <v>0</v>
      </c>
      <c r="C45" s="27">
        <v>0</v>
      </c>
      <c r="D45" s="31">
        <v>0</v>
      </c>
      <c r="E45" s="27">
        <v>2</v>
      </c>
      <c r="F45" s="31">
        <v>0</v>
      </c>
      <c r="G45" s="28">
        <v>1</v>
      </c>
      <c r="H45" s="170">
        <f t="shared" si="2"/>
        <v>3</v>
      </c>
      <c r="I45" s="173">
        <f t="shared" si="1"/>
        <v>0.11899123986492115</v>
      </c>
    </row>
    <row r="46" spans="1:9" s="69" customFormat="1" ht="16.5" customHeight="1">
      <c r="A46" s="75" t="s">
        <v>30</v>
      </c>
      <c r="B46" s="166">
        <f aca="true" t="shared" si="10" ref="B46:G46">SUM(B47:B50)</f>
        <v>1</v>
      </c>
      <c r="C46" s="167">
        <f t="shared" si="10"/>
        <v>0</v>
      </c>
      <c r="D46" s="168">
        <f t="shared" si="10"/>
        <v>6</v>
      </c>
      <c r="E46" s="167">
        <f t="shared" si="10"/>
        <v>5</v>
      </c>
      <c r="F46" s="168">
        <f t="shared" si="10"/>
        <v>1</v>
      </c>
      <c r="G46" s="169">
        <f t="shared" si="10"/>
        <v>1</v>
      </c>
      <c r="H46" s="170">
        <f t="shared" si="2"/>
        <v>14</v>
      </c>
      <c r="I46" s="172">
        <f t="shared" si="1"/>
        <v>0.5552924527029653</v>
      </c>
    </row>
    <row r="47" spans="1:9" s="104" customFormat="1" ht="16.5" customHeight="1">
      <c r="A47" s="108" t="s">
        <v>13</v>
      </c>
      <c r="B47" s="57">
        <v>1</v>
      </c>
      <c r="C47" s="58">
        <v>0</v>
      </c>
      <c r="D47" s="59">
        <v>5</v>
      </c>
      <c r="E47" s="58">
        <v>5</v>
      </c>
      <c r="F47" s="59">
        <v>1</v>
      </c>
      <c r="G47" s="60">
        <v>1</v>
      </c>
      <c r="H47" s="202">
        <f t="shared" si="2"/>
        <v>13</v>
      </c>
      <c r="I47" s="133">
        <f t="shared" si="1"/>
        <v>0.5156287060813249</v>
      </c>
    </row>
    <row r="48" spans="1:9" s="104" customFormat="1" ht="16.5" customHeight="1">
      <c r="A48" s="108" t="s">
        <v>14</v>
      </c>
      <c r="B48" s="154">
        <v>0</v>
      </c>
      <c r="C48" s="137">
        <v>0</v>
      </c>
      <c r="D48" s="137">
        <v>1</v>
      </c>
      <c r="E48" s="137">
        <v>0</v>
      </c>
      <c r="F48" s="137">
        <v>0</v>
      </c>
      <c r="G48" s="137">
        <v>0</v>
      </c>
      <c r="H48" s="202">
        <f t="shared" si="2"/>
        <v>1</v>
      </c>
      <c r="I48" s="111">
        <f t="shared" si="1"/>
        <v>0.03966374662164038</v>
      </c>
    </row>
    <row r="49" spans="1:9" ht="16.5" customHeight="1">
      <c r="A49" s="66" t="s">
        <v>15</v>
      </c>
      <c r="B49" s="62">
        <v>0</v>
      </c>
      <c r="C49" s="63">
        <v>0</v>
      </c>
      <c r="D49" s="64">
        <v>0</v>
      </c>
      <c r="E49" s="63">
        <v>0</v>
      </c>
      <c r="F49" s="64">
        <v>0</v>
      </c>
      <c r="G49" s="65">
        <v>0</v>
      </c>
      <c r="H49" s="202">
        <f t="shared" si="2"/>
        <v>0</v>
      </c>
      <c r="I49" s="124">
        <f t="shared" si="1"/>
        <v>0</v>
      </c>
    </row>
    <row r="50" spans="1:9" s="104" customFormat="1" ht="16.5" customHeight="1">
      <c r="A50" s="37" t="s">
        <v>16</v>
      </c>
      <c r="B50" s="128">
        <v>0</v>
      </c>
      <c r="C50" s="53">
        <v>0</v>
      </c>
      <c r="D50" s="53">
        <v>0</v>
      </c>
      <c r="E50" s="53">
        <v>0</v>
      </c>
      <c r="F50" s="53">
        <v>0</v>
      </c>
      <c r="G50" s="55">
        <v>0</v>
      </c>
      <c r="H50" s="202">
        <f t="shared" si="2"/>
        <v>0</v>
      </c>
      <c r="I50" s="114">
        <f t="shared" si="1"/>
        <v>0</v>
      </c>
    </row>
    <row r="51" spans="1:9" s="69" customFormat="1" ht="16.5" customHeight="1">
      <c r="A51" s="81" t="s">
        <v>21</v>
      </c>
      <c r="B51" s="174">
        <v>1</v>
      </c>
      <c r="C51" s="175">
        <v>0</v>
      </c>
      <c r="D51" s="176">
        <v>0</v>
      </c>
      <c r="E51" s="175">
        <v>2</v>
      </c>
      <c r="F51" s="176">
        <v>0</v>
      </c>
      <c r="G51" s="177">
        <v>0</v>
      </c>
      <c r="H51" s="170">
        <f t="shared" si="2"/>
        <v>3</v>
      </c>
      <c r="I51" s="173">
        <f t="shared" si="1"/>
        <v>0.11899123986492115</v>
      </c>
    </row>
    <row r="52" spans="1:9" ht="16.5" customHeight="1">
      <c r="A52" s="81" t="s">
        <v>26</v>
      </c>
      <c r="B52" s="34">
        <v>0</v>
      </c>
      <c r="C52" s="27">
        <v>0</v>
      </c>
      <c r="D52" s="31">
        <v>0</v>
      </c>
      <c r="E52" s="27">
        <v>0</v>
      </c>
      <c r="F52" s="31">
        <v>0</v>
      </c>
      <c r="G52" s="28">
        <v>0</v>
      </c>
      <c r="H52" s="170">
        <f t="shared" si="2"/>
        <v>0</v>
      </c>
      <c r="I52" s="119">
        <f t="shared" si="1"/>
        <v>0</v>
      </c>
    </row>
    <row r="53" spans="1:9" s="69" customFormat="1" ht="16.5" customHeight="1">
      <c r="A53" s="75" t="s">
        <v>41</v>
      </c>
      <c r="B53" s="166">
        <f aca="true" t="shared" si="11" ref="B53:G53">SUM(B54:B57)</f>
        <v>2</v>
      </c>
      <c r="C53" s="166">
        <f t="shared" si="11"/>
        <v>5</v>
      </c>
      <c r="D53" s="166">
        <f t="shared" si="11"/>
        <v>31</v>
      </c>
      <c r="E53" s="166">
        <f t="shared" si="11"/>
        <v>37</v>
      </c>
      <c r="F53" s="166">
        <f t="shared" si="11"/>
        <v>7</v>
      </c>
      <c r="G53" s="166">
        <f t="shared" si="11"/>
        <v>4</v>
      </c>
      <c r="H53" s="170">
        <f t="shared" si="2"/>
        <v>86</v>
      </c>
      <c r="I53" s="171">
        <f t="shared" si="1"/>
        <v>3.4110822094610724</v>
      </c>
    </row>
    <row r="54" spans="1:9" s="104" customFormat="1" ht="16.5" customHeight="1">
      <c r="A54" s="66" t="s">
        <v>17</v>
      </c>
      <c r="B54" s="62">
        <v>1</v>
      </c>
      <c r="C54" s="63">
        <v>3</v>
      </c>
      <c r="D54" s="64">
        <v>25</v>
      </c>
      <c r="E54" s="63">
        <v>30</v>
      </c>
      <c r="F54" s="64">
        <v>5</v>
      </c>
      <c r="G54" s="65">
        <v>2</v>
      </c>
      <c r="H54" s="202">
        <f t="shared" si="2"/>
        <v>66</v>
      </c>
      <c r="I54" s="112">
        <f t="shared" si="1"/>
        <v>2.617807277028265</v>
      </c>
    </row>
    <row r="55" spans="1:9" s="104" customFormat="1" ht="16.5" customHeight="1">
      <c r="A55" s="108" t="s">
        <v>18</v>
      </c>
      <c r="B55" s="35">
        <v>1</v>
      </c>
      <c r="C55" s="22">
        <v>1</v>
      </c>
      <c r="D55" s="32">
        <v>6</v>
      </c>
      <c r="E55" s="22">
        <v>7</v>
      </c>
      <c r="F55" s="32">
        <v>2</v>
      </c>
      <c r="G55" s="23">
        <v>2</v>
      </c>
      <c r="H55" s="202">
        <f t="shared" si="2"/>
        <v>19</v>
      </c>
      <c r="I55" s="133">
        <f t="shared" si="1"/>
        <v>0.7536111858111673</v>
      </c>
    </row>
    <row r="56" spans="1:9" ht="16.5" customHeight="1">
      <c r="A56" s="66" t="s">
        <v>19</v>
      </c>
      <c r="B56" s="62">
        <v>0</v>
      </c>
      <c r="C56" s="63">
        <v>0</v>
      </c>
      <c r="D56" s="64">
        <v>0</v>
      </c>
      <c r="E56" s="63">
        <v>0</v>
      </c>
      <c r="F56" s="64">
        <v>0</v>
      </c>
      <c r="G56" s="65">
        <v>0</v>
      </c>
      <c r="H56" s="202">
        <f t="shared" si="2"/>
        <v>0</v>
      </c>
      <c r="I56" s="112">
        <f t="shared" si="1"/>
        <v>0</v>
      </c>
    </row>
    <row r="57" spans="1:9" ht="16.5" customHeight="1">
      <c r="A57" s="109" t="s">
        <v>27</v>
      </c>
      <c r="B57" s="57">
        <v>0</v>
      </c>
      <c r="C57" s="58">
        <v>1</v>
      </c>
      <c r="D57" s="59">
        <v>0</v>
      </c>
      <c r="E57" s="58">
        <v>0</v>
      </c>
      <c r="F57" s="59">
        <v>0</v>
      </c>
      <c r="G57" s="60">
        <v>0</v>
      </c>
      <c r="H57" s="202">
        <f t="shared" si="2"/>
        <v>1</v>
      </c>
      <c r="I57" s="133">
        <f t="shared" si="1"/>
        <v>0.03966374662164038</v>
      </c>
    </row>
    <row r="58" spans="1:9" s="69" customFormat="1" ht="16.5" customHeight="1">
      <c r="A58" s="75" t="s">
        <v>38</v>
      </c>
      <c r="B58" s="166">
        <f aca="true" t="shared" si="12" ref="B58:G58">SUM(B59:B61)</f>
        <v>2</v>
      </c>
      <c r="C58" s="167">
        <f t="shared" si="12"/>
        <v>1</v>
      </c>
      <c r="D58" s="168">
        <f t="shared" si="12"/>
        <v>0</v>
      </c>
      <c r="E58" s="167">
        <f t="shared" si="12"/>
        <v>4</v>
      </c>
      <c r="F58" s="168">
        <f t="shared" si="12"/>
        <v>1</v>
      </c>
      <c r="G58" s="169">
        <f t="shared" si="12"/>
        <v>0</v>
      </c>
      <c r="H58" s="170">
        <f t="shared" si="2"/>
        <v>8</v>
      </c>
      <c r="I58" s="172">
        <f t="shared" si="1"/>
        <v>0.317309972973123</v>
      </c>
    </row>
    <row r="59" spans="1:9" s="104" customFormat="1" ht="16.5" customHeight="1">
      <c r="A59" s="66" t="s">
        <v>13</v>
      </c>
      <c r="B59" s="62">
        <v>2</v>
      </c>
      <c r="C59" s="63">
        <v>1</v>
      </c>
      <c r="D59" s="64">
        <v>0</v>
      </c>
      <c r="E59" s="63">
        <v>3</v>
      </c>
      <c r="F59" s="64">
        <v>1</v>
      </c>
      <c r="G59" s="65">
        <v>0</v>
      </c>
      <c r="H59" s="202">
        <f t="shared" si="2"/>
        <v>7</v>
      </c>
      <c r="I59" s="124">
        <f t="shared" si="1"/>
        <v>0.2776462263514827</v>
      </c>
    </row>
    <row r="60" spans="1:9" ht="16.5" customHeight="1">
      <c r="A60" s="108" t="s">
        <v>15</v>
      </c>
      <c r="B60" s="62">
        <v>0</v>
      </c>
      <c r="C60" s="63">
        <v>0</v>
      </c>
      <c r="D60" s="64">
        <v>0</v>
      </c>
      <c r="E60" s="63">
        <v>1</v>
      </c>
      <c r="F60" s="64">
        <v>0</v>
      </c>
      <c r="G60" s="65">
        <v>0</v>
      </c>
      <c r="H60" s="202">
        <f t="shared" si="2"/>
        <v>1</v>
      </c>
      <c r="I60" s="124">
        <f t="shared" si="1"/>
        <v>0.03966374662164038</v>
      </c>
    </row>
    <row r="61" spans="1:9" ht="16.5" customHeight="1">
      <c r="A61" s="29" t="s">
        <v>16</v>
      </c>
      <c r="B61" s="52">
        <v>0</v>
      </c>
      <c r="C61" s="53">
        <v>0</v>
      </c>
      <c r="D61" s="54">
        <v>0</v>
      </c>
      <c r="E61" s="53">
        <v>0</v>
      </c>
      <c r="F61" s="54">
        <v>0</v>
      </c>
      <c r="G61" s="55">
        <v>0</v>
      </c>
      <c r="H61" s="202">
        <f t="shared" si="2"/>
        <v>0</v>
      </c>
      <c r="I61" s="114">
        <f t="shared" si="1"/>
        <v>0</v>
      </c>
    </row>
    <row r="62" spans="1:9" s="69" customFormat="1" ht="16.5" customHeight="1">
      <c r="A62" s="75" t="s">
        <v>39</v>
      </c>
      <c r="B62" s="129">
        <f aca="true" t="shared" si="13" ref="B62:G62">SUM(B63:B66)</f>
        <v>6</v>
      </c>
      <c r="C62" s="167">
        <f t="shared" si="13"/>
        <v>7</v>
      </c>
      <c r="D62" s="168">
        <f t="shared" si="13"/>
        <v>17</v>
      </c>
      <c r="E62" s="167">
        <f t="shared" si="13"/>
        <v>38</v>
      </c>
      <c r="F62" s="168">
        <f t="shared" si="13"/>
        <v>6</v>
      </c>
      <c r="G62" s="169">
        <f t="shared" si="13"/>
        <v>32</v>
      </c>
      <c r="H62" s="170">
        <f t="shared" si="2"/>
        <v>106</v>
      </c>
      <c r="I62" s="171">
        <f t="shared" si="1"/>
        <v>4.2043571418938805</v>
      </c>
    </row>
    <row r="63" spans="1:9" s="104" customFormat="1" ht="16.5" customHeight="1">
      <c r="A63" s="108" t="s">
        <v>13</v>
      </c>
      <c r="B63" s="35">
        <v>3</v>
      </c>
      <c r="C63" s="22">
        <v>1</v>
      </c>
      <c r="D63" s="32">
        <v>0</v>
      </c>
      <c r="E63" s="22">
        <v>11</v>
      </c>
      <c r="F63" s="22">
        <v>2</v>
      </c>
      <c r="G63" s="32">
        <v>23</v>
      </c>
      <c r="H63" s="202">
        <f t="shared" si="2"/>
        <v>40</v>
      </c>
      <c r="I63" s="112">
        <f t="shared" si="1"/>
        <v>1.5865498648656153</v>
      </c>
    </row>
    <row r="64" spans="1:9" s="104" customFormat="1" ht="16.5" customHeight="1">
      <c r="A64" s="108" t="s">
        <v>14</v>
      </c>
      <c r="B64" s="62">
        <v>3</v>
      </c>
      <c r="C64" s="63">
        <v>6</v>
      </c>
      <c r="D64" s="64">
        <v>17</v>
      </c>
      <c r="E64" s="63">
        <v>27</v>
      </c>
      <c r="F64" s="64">
        <v>4</v>
      </c>
      <c r="G64" s="65">
        <v>8</v>
      </c>
      <c r="H64" s="202">
        <f t="shared" si="2"/>
        <v>65</v>
      </c>
      <c r="I64" s="112">
        <f t="shared" si="1"/>
        <v>2.5781435304066247</v>
      </c>
    </row>
    <row r="65" spans="1:9" s="104" customFormat="1" ht="16.5" customHeight="1">
      <c r="A65" s="108" t="s">
        <v>15</v>
      </c>
      <c r="B65" s="35">
        <v>0</v>
      </c>
      <c r="C65" s="22">
        <v>0</v>
      </c>
      <c r="D65" s="32">
        <v>0</v>
      </c>
      <c r="E65" s="22">
        <v>0</v>
      </c>
      <c r="F65" s="32">
        <v>0</v>
      </c>
      <c r="G65" s="23">
        <v>1</v>
      </c>
      <c r="H65" s="202">
        <f t="shared" si="2"/>
        <v>1</v>
      </c>
      <c r="I65" s="124">
        <f t="shared" si="1"/>
        <v>0.03966374662164038</v>
      </c>
    </row>
    <row r="66" spans="1:9" s="104" customFormat="1" ht="16.5" customHeight="1">
      <c r="A66" s="29" t="s">
        <v>16</v>
      </c>
      <c r="B66" s="62">
        <v>0</v>
      </c>
      <c r="C66" s="63">
        <v>0</v>
      </c>
      <c r="D66" s="64">
        <v>0</v>
      </c>
      <c r="E66" s="63">
        <v>0</v>
      </c>
      <c r="F66" s="64">
        <v>0</v>
      </c>
      <c r="G66" s="65">
        <v>0</v>
      </c>
      <c r="H66" s="202">
        <f t="shared" si="2"/>
        <v>0</v>
      </c>
      <c r="I66" s="112">
        <f t="shared" si="1"/>
        <v>0</v>
      </c>
    </row>
    <row r="67" spans="1:9" s="69" customFormat="1" ht="16.5" customHeight="1">
      <c r="A67" s="75" t="s">
        <v>40</v>
      </c>
      <c r="B67" s="166">
        <f aca="true" t="shared" si="14" ref="B67:G67">SUM(B68:B71)</f>
        <v>7</v>
      </c>
      <c r="C67" s="167">
        <f t="shared" si="14"/>
        <v>3</v>
      </c>
      <c r="D67" s="168">
        <f t="shared" si="14"/>
        <v>15</v>
      </c>
      <c r="E67" s="167">
        <f t="shared" si="14"/>
        <v>22</v>
      </c>
      <c r="F67" s="168">
        <f t="shared" si="14"/>
        <v>7</v>
      </c>
      <c r="G67" s="169">
        <f t="shared" si="14"/>
        <v>25</v>
      </c>
      <c r="H67" s="170">
        <f t="shared" si="2"/>
        <v>79</v>
      </c>
      <c r="I67" s="171">
        <f t="shared" si="1"/>
        <v>3.1334359831095906</v>
      </c>
    </row>
    <row r="68" spans="1:9" s="104" customFormat="1" ht="16.5" customHeight="1">
      <c r="A68" s="108" t="s">
        <v>13</v>
      </c>
      <c r="B68" s="35">
        <v>1</v>
      </c>
      <c r="C68" s="22">
        <v>1</v>
      </c>
      <c r="D68" s="32">
        <v>8</v>
      </c>
      <c r="E68" s="22">
        <v>17</v>
      </c>
      <c r="F68" s="32">
        <v>7</v>
      </c>
      <c r="G68" s="23">
        <v>24</v>
      </c>
      <c r="H68" s="202">
        <f t="shared" si="2"/>
        <v>58</v>
      </c>
      <c r="I68" s="112">
        <f aca="true" t="shared" si="15" ref="I68:I76">H68/B$77*100000</f>
        <v>2.300497304055142</v>
      </c>
    </row>
    <row r="69" spans="1:9" s="104" customFormat="1" ht="16.5" customHeight="1">
      <c r="A69" s="108" t="s">
        <v>14</v>
      </c>
      <c r="B69" s="35">
        <v>0</v>
      </c>
      <c r="C69" s="22">
        <v>1</v>
      </c>
      <c r="D69" s="32">
        <v>1</v>
      </c>
      <c r="E69" s="22">
        <v>1</v>
      </c>
      <c r="F69" s="32">
        <v>0</v>
      </c>
      <c r="G69" s="23">
        <v>0</v>
      </c>
      <c r="H69" s="202">
        <f aca="true" t="shared" si="16" ref="H69:H75">SUM(B69:G69)</f>
        <v>3</v>
      </c>
      <c r="I69" s="124">
        <f t="shared" si="15"/>
        <v>0.11899123986492115</v>
      </c>
    </row>
    <row r="70" spans="1:9" s="104" customFormat="1" ht="16.5" customHeight="1">
      <c r="A70" s="108" t="s">
        <v>15</v>
      </c>
      <c r="B70" s="35">
        <v>4</v>
      </c>
      <c r="C70" s="22">
        <v>1</v>
      </c>
      <c r="D70" s="32">
        <v>6</v>
      </c>
      <c r="E70" s="22">
        <v>4</v>
      </c>
      <c r="F70" s="32">
        <v>0</v>
      </c>
      <c r="G70" s="23">
        <v>1</v>
      </c>
      <c r="H70" s="202">
        <f t="shared" si="16"/>
        <v>16</v>
      </c>
      <c r="I70" s="124">
        <f t="shared" si="15"/>
        <v>0.634619945946246</v>
      </c>
    </row>
    <row r="71" spans="1:9" s="104" customFormat="1" ht="16.5" customHeight="1">
      <c r="A71" s="24" t="s">
        <v>16</v>
      </c>
      <c r="B71" s="36">
        <v>2</v>
      </c>
      <c r="C71" s="25">
        <v>0</v>
      </c>
      <c r="D71" s="33">
        <v>0</v>
      </c>
      <c r="E71" s="25">
        <v>0</v>
      </c>
      <c r="F71" s="33">
        <v>0</v>
      </c>
      <c r="G71" s="26">
        <v>0</v>
      </c>
      <c r="H71" s="202">
        <f t="shared" si="16"/>
        <v>2</v>
      </c>
      <c r="I71" s="157">
        <f t="shared" si="15"/>
        <v>0.07932749324328076</v>
      </c>
    </row>
    <row r="72" spans="1:10" s="69" customFormat="1" ht="21" customHeight="1">
      <c r="A72" s="139" t="s">
        <v>2</v>
      </c>
      <c r="B72" s="178">
        <f aca="true" t="shared" si="17" ref="B72:G72">B5+B10+B15+B20+B25+B30+B34+B36+B44+B45+B47+B51+B52+B54+B59+B63+B68</f>
        <v>33</v>
      </c>
      <c r="C72" s="178">
        <f t="shared" si="17"/>
        <v>47</v>
      </c>
      <c r="D72" s="178">
        <f t="shared" si="17"/>
        <v>121</v>
      </c>
      <c r="E72" s="178">
        <f t="shared" si="17"/>
        <v>172</v>
      </c>
      <c r="F72" s="178">
        <f t="shared" si="17"/>
        <v>68</v>
      </c>
      <c r="G72" s="178">
        <f t="shared" si="17"/>
        <v>173</v>
      </c>
      <c r="H72" s="170">
        <f t="shared" si="16"/>
        <v>614</v>
      </c>
      <c r="I72" s="182">
        <f t="shared" si="15"/>
        <v>24.353540425687196</v>
      </c>
      <c r="J72" s="91"/>
    </row>
    <row r="73" spans="1:9" s="69" customFormat="1" ht="21" customHeight="1">
      <c r="A73" s="92" t="s">
        <v>3</v>
      </c>
      <c r="B73" s="129">
        <f aca="true" t="shared" si="18" ref="B73:G73">B6+B11+B16+B21+B26+B31+B42+B48+B55+B64+B69</f>
        <v>4</v>
      </c>
      <c r="C73" s="129">
        <f t="shared" si="18"/>
        <v>18</v>
      </c>
      <c r="D73" s="129">
        <f t="shared" si="18"/>
        <v>53</v>
      </c>
      <c r="E73" s="129">
        <f t="shared" si="18"/>
        <v>77</v>
      </c>
      <c r="F73" s="129">
        <f t="shared" si="18"/>
        <v>21</v>
      </c>
      <c r="G73" s="129">
        <f t="shared" si="18"/>
        <v>27</v>
      </c>
      <c r="H73" s="170">
        <f t="shared" si="16"/>
        <v>200</v>
      </c>
      <c r="I73" s="126">
        <f t="shared" si="15"/>
        <v>7.932749324328077</v>
      </c>
    </row>
    <row r="74" spans="1:9" s="69" customFormat="1" ht="21" customHeight="1">
      <c r="A74" s="98" t="s">
        <v>4</v>
      </c>
      <c r="B74" s="183">
        <f aca="true" t="shared" si="19" ref="B74:G74">B7+B12+B17+B22+B27+B32+B49+B56+B60+B65+B70</f>
        <v>14</v>
      </c>
      <c r="C74" s="183">
        <f t="shared" si="19"/>
        <v>53</v>
      </c>
      <c r="D74" s="183">
        <f t="shared" si="19"/>
        <v>107</v>
      </c>
      <c r="E74" s="183">
        <f t="shared" si="19"/>
        <v>39</v>
      </c>
      <c r="F74" s="183">
        <f t="shared" si="19"/>
        <v>2</v>
      </c>
      <c r="G74" s="183">
        <f t="shared" si="19"/>
        <v>5</v>
      </c>
      <c r="H74" s="170">
        <f t="shared" si="16"/>
        <v>220</v>
      </c>
      <c r="I74" s="188">
        <f t="shared" si="15"/>
        <v>8.726024256760883</v>
      </c>
    </row>
    <row r="75" spans="1:9" s="69" customFormat="1" ht="21" customHeight="1">
      <c r="A75" s="92" t="s">
        <v>31</v>
      </c>
      <c r="B75" s="129">
        <f aca="true" t="shared" si="20" ref="B75:G75">B8+B13+B18+B23+B28+B33+B43+B50+B57+B61+B66+B71</f>
        <v>2</v>
      </c>
      <c r="C75" s="129">
        <f t="shared" si="20"/>
        <v>1</v>
      </c>
      <c r="D75" s="129">
        <f t="shared" si="20"/>
        <v>0</v>
      </c>
      <c r="E75" s="129">
        <f t="shared" si="20"/>
        <v>1</v>
      </c>
      <c r="F75" s="129">
        <f t="shared" si="20"/>
        <v>0</v>
      </c>
      <c r="G75" s="129">
        <f t="shared" si="20"/>
        <v>0</v>
      </c>
      <c r="H75" s="170">
        <f t="shared" si="16"/>
        <v>4</v>
      </c>
      <c r="I75" s="127">
        <f t="shared" si="15"/>
        <v>0.1586549864865615</v>
      </c>
    </row>
    <row r="76" spans="1:9" s="69" customFormat="1" ht="21" customHeight="1">
      <c r="A76" s="107" t="s">
        <v>1</v>
      </c>
      <c r="B76" s="174">
        <f>B4+B9+B14+B219+B24+B29+B34+B35+B44+B45+B46+B51+B52+B53+B58+B62+B67</f>
        <v>53</v>
      </c>
      <c r="C76" s="174">
        <f aca="true" t="shared" si="21" ref="C76:H76">C4+C9+C14+C19+C24+C29+C34+C35+C44+C45+C46+C51+C52+C53+C58+C62+C67</f>
        <v>119</v>
      </c>
      <c r="D76" s="174">
        <f t="shared" si="21"/>
        <v>281</v>
      </c>
      <c r="E76" s="174">
        <f t="shared" si="21"/>
        <v>289</v>
      </c>
      <c r="F76" s="174">
        <f t="shared" si="21"/>
        <v>91</v>
      </c>
      <c r="G76" s="174">
        <f t="shared" si="21"/>
        <v>205</v>
      </c>
      <c r="H76" s="174">
        <f t="shared" si="21"/>
        <v>1038</v>
      </c>
      <c r="I76" s="189">
        <f t="shared" si="15"/>
        <v>41.17096899326272</v>
      </c>
    </row>
    <row r="77" spans="1:9" ht="27.75" customHeight="1">
      <c r="A77" s="158" t="s">
        <v>28</v>
      </c>
      <c r="B77" s="282">
        <v>2521194</v>
      </c>
      <c r="C77" s="282"/>
      <c r="D77" s="282"/>
      <c r="E77" s="282"/>
      <c r="F77" s="282"/>
      <c r="G77" s="282"/>
      <c r="H77" s="282"/>
      <c r="I77" s="282"/>
    </row>
    <row r="78" spans="1:9" ht="21" customHeight="1">
      <c r="A78" s="164" t="s">
        <v>33</v>
      </c>
      <c r="B78" s="161"/>
      <c r="C78" s="159"/>
      <c r="D78" s="160"/>
      <c r="E78" s="161"/>
      <c r="F78" s="159"/>
      <c r="G78" s="162"/>
      <c r="H78" s="163"/>
      <c r="I78" s="163"/>
    </row>
    <row r="79" spans="1:9" ht="24" customHeight="1">
      <c r="A79" s="165" t="s">
        <v>53</v>
      </c>
      <c r="B79" s="161"/>
      <c r="C79" s="159"/>
      <c r="D79" s="160"/>
      <c r="E79" s="161"/>
      <c r="F79" s="159"/>
      <c r="G79" s="162"/>
      <c r="H79" s="163"/>
      <c r="I79" s="163"/>
    </row>
    <row r="80" spans="1:10" ht="15.75">
      <c r="A80" s="17"/>
      <c r="B80" s="10"/>
      <c r="C80" s="2"/>
      <c r="E80" s="10"/>
      <c r="F80" s="2"/>
      <c r="J80" s="201"/>
    </row>
    <row r="81" spans="1:9" ht="15">
      <c r="A81" s="8"/>
      <c r="B81" s="196"/>
      <c r="C81" s="196"/>
      <c r="D81" s="197"/>
      <c r="E81" s="198"/>
      <c r="F81" s="198"/>
      <c r="G81" s="197"/>
      <c r="H81" s="197"/>
      <c r="I81" s="196"/>
    </row>
    <row r="82" spans="2:9" ht="15">
      <c r="B82" s="198"/>
      <c r="C82" s="196"/>
      <c r="D82" s="197"/>
      <c r="E82" s="198"/>
      <c r="F82" s="196"/>
      <c r="G82" s="197"/>
      <c r="H82" s="197"/>
      <c r="I82" s="196"/>
    </row>
    <row r="83" spans="2:9" ht="15">
      <c r="B83" s="198"/>
      <c r="C83" s="196"/>
      <c r="D83" s="197"/>
      <c r="E83" s="198"/>
      <c r="F83" s="196"/>
      <c r="G83" s="197"/>
      <c r="H83" s="197"/>
      <c r="I83" s="196"/>
    </row>
    <row r="84" spans="2:9" ht="15">
      <c r="B84" s="198"/>
      <c r="C84" s="196"/>
      <c r="D84" s="197"/>
      <c r="E84" s="198"/>
      <c r="F84" s="196"/>
      <c r="G84" s="197"/>
      <c r="H84" s="197"/>
      <c r="I84" s="196"/>
    </row>
    <row r="85" spans="2:9" ht="15">
      <c r="B85" s="198"/>
      <c r="C85" s="199"/>
      <c r="D85" s="200"/>
      <c r="E85" s="198"/>
      <c r="F85" s="199"/>
      <c r="G85" s="200"/>
      <c r="H85" s="197"/>
      <c r="I85" s="196"/>
    </row>
    <row r="86" spans="2:7" ht="15">
      <c r="B86" s="10"/>
      <c r="C86" s="11"/>
      <c r="D86" s="40"/>
      <c r="E86" s="10"/>
      <c r="F86" s="11"/>
      <c r="G86" s="12"/>
    </row>
    <row r="87" spans="2:7" ht="15">
      <c r="B87" s="10"/>
      <c r="C87" s="11"/>
      <c r="D87" s="40"/>
      <c r="E87" s="10"/>
      <c r="F87" s="11"/>
      <c r="G87" s="12"/>
    </row>
    <row r="88" spans="2:5" ht="15">
      <c r="B88" s="10"/>
      <c r="D88" s="203"/>
      <c r="E88" s="10"/>
    </row>
    <row r="89" spans="2:7" ht="15">
      <c r="B89" s="10"/>
      <c r="C89" s="11"/>
      <c r="D89" s="40"/>
      <c r="E89" s="10"/>
      <c r="F89" s="11"/>
      <c r="G89" s="12"/>
    </row>
    <row r="90" spans="2:7" ht="15">
      <c r="B90" s="10"/>
      <c r="C90" s="11"/>
      <c r="D90" s="40"/>
      <c r="E90" s="10"/>
      <c r="F90" s="11"/>
      <c r="G90" s="12"/>
    </row>
    <row r="91" spans="2:7" ht="15">
      <c r="B91" s="10"/>
      <c r="C91" s="11"/>
      <c r="D91" s="40"/>
      <c r="E91" s="10"/>
      <c r="F91" s="11"/>
      <c r="G91" s="12"/>
    </row>
    <row r="92" spans="2:7" ht="15">
      <c r="B92" s="10"/>
      <c r="C92" s="11"/>
      <c r="D92" s="40"/>
      <c r="E92" s="10"/>
      <c r="F92" s="11"/>
      <c r="G92" s="12"/>
    </row>
    <row r="93" spans="2:7" ht="15">
      <c r="B93" s="10"/>
      <c r="C93" s="11"/>
      <c r="D93" s="40"/>
      <c r="E93" s="10"/>
      <c r="F93" s="11"/>
      <c r="G93" s="12"/>
    </row>
    <row r="94" spans="2:5" ht="15">
      <c r="B94" s="10"/>
      <c r="E94" s="10"/>
    </row>
    <row r="95" spans="2:7" ht="15">
      <c r="B95" s="10"/>
      <c r="C95" s="11"/>
      <c r="D95" s="40"/>
      <c r="E95" s="10"/>
      <c r="F95" s="11"/>
      <c r="G95" s="12"/>
    </row>
    <row r="96" spans="2:7" ht="15">
      <c r="B96" s="10"/>
      <c r="C96" s="11"/>
      <c r="D96" s="40"/>
      <c r="E96" s="10"/>
      <c r="F96" s="11"/>
      <c r="G96" s="12"/>
    </row>
    <row r="97" spans="2:7" ht="15">
      <c r="B97" s="10"/>
      <c r="C97" s="11"/>
      <c r="D97" s="40"/>
      <c r="E97" s="10"/>
      <c r="F97" s="11"/>
      <c r="G97" s="12"/>
    </row>
    <row r="98" spans="2:7" ht="15">
      <c r="B98" s="10"/>
      <c r="C98" s="11"/>
      <c r="D98" s="40"/>
      <c r="E98" s="10"/>
      <c r="F98" s="11"/>
      <c r="G98" s="12"/>
    </row>
    <row r="99" spans="2:7" ht="15">
      <c r="B99" s="10"/>
      <c r="C99" s="11"/>
      <c r="D99" s="40"/>
      <c r="E99" s="10"/>
      <c r="F99" s="11"/>
      <c r="G99" s="12"/>
    </row>
    <row r="100" spans="2:6" ht="15">
      <c r="B100" s="10"/>
      <c r="C100" s="11"/>
      <c r="E100" s="10"/>
      <c r="F100" s="11"/>
    </row>
    <row r="101" spans="2:6" ht="15">
      <c r="B101" s="3"/>
      <c r="C101" s="11"/>
      <c r="E101" s="3"/>
      <c r="F101" s="11"/>
    </row>
    <row r="102" spans="2:6" ht="15">
      <c r="B102" s="3"/>
      <c r="C102" s="11"/>
      <c r="E102" s="3"/>
      <c r="F102" s="11"/>
    </row>
    <row r="103" spans="2:5" ht="15">
      <c r="B103" s="3"/>
      <c r="E103" s="3"/>
    </row>
    <row r="104" spans="2:5" ht="15">
      <c r="B104" s="3"/>
      <c r="E104" s="3"/>
    </row>
    <row r="105" spans="2:7" ht="15">
      <c r="B105" s="13"/>
      <c r="C105" s="5"/>
      <c r="D105" s="41"/>
      <c r="E105" s="13"/>
      <c r="F105" s="5"/>
      <c r="G105" s="5"/>
    </row>
    <row r="106" spans="2:7" ht="15">
      <c r="B106" s="3"/>
      <c r="D106" s="41"/>
      <c r="E106" s="3"/>
      <c r="G106" s="5"/>
    </row>
    <row r="107" spans="2:7" ht="15">
      <c r="B107" s="3"/>
      <c r="D107" s="41"/>
      <c r="E107" s="3"/>
      <c r="G107" s="5"/>
    </row>
    <row r="108" spans="1:5" ht="15.75">
      <c r="A108" s="14"/>
      <c r="B108" s="3"/>
      <c r="E108" s="3"/>
    </row>
    <row r="109" spans="1:8" ht="15.75">
      <c r="A109" s="14"/>
      <c r="B109" s="3"/>
      <c r="E109" s="3"/>
      <c r="H109" s="3"/>
    </row>
    <row r="110" spans="1:9" ht="15.75">
      <c r="A110" s="14"/>
      <c r="B110" s="3"/>
      <c r="C110" s="11"/>
      <c r="D110" s="40"/>
      <c r="E110" s="3"/>
      <c r="F110" s="11"/>
      <c r="G110" s="12"/>
      <c r="I110" s="12"/>
    </row>
    <row r="111" spans="2:7" ht="15">
      <c r="B111" s="3"/>
      <c r="C111" s="11"/>
      <c r="D111" s="40"/>
      <c r="E111" s="3"/>
      <c r="F111" s="11"/>
      <c r="G111" s="12"/>
    </row>
    <row r="112" spans="2:7" ht="15">
      <c r="B112" s="3"/>
      <c r="C112" s="11"/>
      <c r="D112" s="40"/>
      <c r="E112" s="3"/>
      <c r="F112" s="11"/>
      <c r="G112" s="12"/>
    </row>
    <row r="113" spans="2:7" ht="15">
      <c r="B113" s="3"/>
      <c r="C113" s="11"/>
      <c r="D113" s="40"/>
      <c r="E113" s="3"/>
      <c r="F113" s="11"/>
      <c r="G113" s="12"/>
    </row>
    <row r="114" spans="2:7" ht="15">
      <c r="B114" s="3"/>
      <c r="C114" s="11"/>
      <c r="D114" s="40"/>
      <c r="E114" s="3"/>
      <c r="F114" s="11"/>
      <c r="G114" s="12"/>
    </row>
    <row r="115" spans="1:7" ht="15.75">
      <c r="A115" s="6"/>
      <c r="B115" s="3"/>
      <c r="C115" s="11"/>
      <c r="D115" s="40"/>
      <c r="E115" s="3"/>
      <c r="F115" s="11"/>
      <c r="G115" s="12"/>
    </row>
    <row r="116" spans="2:5" ht="15">
      <c r="B116" s="3"/>
      <c r="E116" s="3"/>
    </row>
    <row r="117" spans="1:5" ht="15.75">
      <c r="A117" s="6"/>
      <c r="B117" s="3"/>
      <c r="E117" s="3"/>
    </row>
    <row r="118" spans="1:5" ht="15.75">
      <c r="A118" s="4"/>
      <c r="B118" s="3"/>
      <c r="E118" s="3"/>
    </row>
    <row r="119" spans="2:5" ht="15">
      <c r="B119" s="3"/>
      <c r="E119" s="3"/>
    </row>
    <row r="120" spans="1:7" ht="15.75">
      <c r="A120" s="6"/>
      <c r="C120" s="11"/>
      <c r="D120" s="40"/>
      <c r="F120" s="11"/>
      <c r="G120" s="12"/>
    </row>
    <row r="121" spans="1:6" ht="15.75">
      <c r="A121" s="6"/>
      <c r="C121" s="11"/>
      <c r="F121" s="11"/>
    </row>
    <row r="122" spans="3:6" ht="15">
      <c r="C122" s="11"/>
      <c r="F122" s="11"/>
    </row>
    <row r="123" spans="3:6" ht="15">
      <c r="C123" s="11"/>
      <c r="F123" s="11"/>
    </row>
    <row r="124" spans="3:6" ht="15">
      <c r="C124" s="11"/>
      <c r="F124" s="11"/>
    </row>
    <row r="125" spans="3:6" ht="15">
      <c r="C125" s="11"/>
      <c r="F125" s="11"/>
    </row>
    <row r="126" spans="3:6" ht="15">
      <c r="C126" s="11"/>
      <c r="F126" s="11"/>
    </row>
    <row r="127" spans="3:6" ht="15">
      <c r="C127" s="11"/>
      <c r="F127" s="11"/>
    </row>
    <row r="128" spans="3:6" ht="15">
      <c r="C128" s="11"/>
      <c r="F128" s="11"/>
    </row>
    <row r="129" spans="3:6" ht="15">
      <c r="C129" s="11"/>
      <c r="F129" s="11"/>
    </row>
    <row r="130" spans="3:6" ht="15">
      <c r="C130" s="11"/>
      <c r="F130" s="11"/>
    </row>
    <row r="131" spans="2:5" ht="15">
      <c r="B131" s="5"/>
      <c r="E131" s="5"/>
    </row>
    <row r="132" spans="2:7" ht="15">
      <c r="B132" s="5"/>
      <c r="C132" s="5"/>
      <c r="D132" s="41"/>
      <c r="E132" s="5"/>
      <c r="F132" s="5"/>
      <c r="G132" s="5"/>
    </row>
    <row r="133" spans="4:7" ht="15">
      <c r="D133" s="41"/>
      <c r="G133" s="5"/>
    </row>
    <row r="135" spans="3:6" ht="15">
      <c r="C135" s="11"/>
      <c r="F135" s="11"/>
    </row>
    <row r="136" spans="3:6" ht="15">
      <c r="C136" s="11"/>
      <c r="F136" s="11"/>
    </row>
    <row r="137" spans="3:6" ht="15">
      <c r="C137" s="11"/>
      <c r="F137" s="11"/>
    </row>
    <row r="138" spans="3:6" ht="15">
      <c r="C138" s="11"/>
      <c r="F138" s="11"/>
    </row>
    <row r="139" spans="3:6" ht="15">
      <c r="C139" s="11"/>
      <c r="F139" s="11"/>
    </row>
    <row r="140" spans="3:6" ht="15">
      <c r="C140" s="11"/>
      <c r="F140" s="11"/>
    </row>
    <row r="141" spans="2:7" ht="15">
      <c r="B141" s="9"/>
      <c r="C141" s="15"/>
      <c r="D141" s="42"/>
      <c r="E141" s="9"/>
      <c r="F141" s="15"/>
      <c r="G141" s="9"/>
    </row>
    <row r="142" spans="3:6" ht="15">
      <c r="C142" s="11"/>
      <c r="F142" s="11"/>
    </row>
    <row r="143" spans="3:6" ht="15">
      <c r="C143" s="11"/>
      <c r="F143" s="11"/>
    </row>
    <row r="144" spans="3:6" ht="15">
      <c r="C144" s="11"/>
      <c r="F144" s="11"/>
    </row>
    <row r="145" spans="3:6" ht="15">
      <c r="C145" s="11"/>
      <c r="F145" s="11"/>
    </row>
    <row r="146" spans="3:6" ht="15">
      <c r="C146" s="11"/>
      <c r="F146" s="11"/>
    </row>
    <row r="147" spans="3:6" ht="15">
      <c r="C147" s="11"/>
      <c r="F147" s="11"/>
    </row>
    <row r="148" spans="3:6" ht="15">
      <c r="C148" s="11"/>
      <c r="F148" s="11"/>
    </row>
    <row r="149" spans="3:6" ht="15">
      <c r="C149" s="11"/>
      <c r="F149" s="11"/>
    </row>
    <row r="150" spans="3:6" ht="15">
      <c r="C150" s="11"/>
      <c r="F150" s="11"/>
    </row>
    <row r="151" spans="3:6" ht="15">
      <c r="C151" s="11"/>
      <c r="F151" s="11"/>
    </row>
    <row r="152" spans="3:6" ht="15">
      <c r="C152" s="11"/>
      <c r="F152" s="11"/>
    </row>
    <row r="153" spans="3:6" ht="15">
      <c r="C153" s="11"/>
      <c r="F153" s="11"/>
    </row>
    <row r="154" spans="3:6" ht="15">
      <c r="C154" s="11"/>
      <c r="F154" s="11"/>
    </row>
    <row r="155" spans="3:6" ht="15">
      <c r="C155" s="11"/>
      <c r="F155" s="11"/>
    </row>
    <row r="156" spans="2:7" ht="15">
      <c r="B156" s="9"/>
      <c r="C156" s="15"/>
      <c r="D156" s="42"/>
      <c r="E156" s="9"/>
      <c r="F156" s="15"/>
      <c r="G156" s="9"/>
    </row>
    <row r="157" spans="3:6" ht="15">
      <c r="C157" s="11"/>
      <c r="F157" s="11"/>
    </row>
    <row r="158" spans="2:7" ht="15">
      <c r="B158" s="9"/>
      <c r="C158" s="15"/>
      <c r="D158" s="43"/>
      <c r="E158" s="9"/>
      <c r="F158" s="15"/>
      <c r="G158" s="16"/>
    </row>
    <row r="159" spans="3:6" ht="15">
      <c r="C159" s="11"/>
      <c r="F159" s="11"/>
    </row>
    <row r="160" spans="3:6" ht="15">
      <c r="C160" s="11"/>
      <c r="F160" s="11"/>
    </row>
    <row r="161" spans="3:6" ht="15">
      <c r="C161" s="11"/>
      <c r="F161" s="11"/>
    </row>
    <row r="162" spans="3:6" ht="15">
      <c r="C162" s="11"/>
      <c r="F162" s="11"/>
    </row>
    <row r="163" spans="3:6" ht="15">
      <c r="C163" s="11"/>
      <c r="F163" s="11"/>
    </row>
    <row r="164" spans="3:6" ht="15">
      <c r="C164" s="11"/>
      <c r="F164" s="11"/>
    </row>
    <row r="165" spans="3:6" ht="15">
      <c r="C165" s="11"/>
      <c r="F165" s="11"/>
    </row>
    <row r="166" spans="3:6" ht="15">
      <c r="C166" s="11"/>
      <c r="F166" s="11"/>
    </row>
    <row r="167" spans="3:6" ht="15">
      <c r="C167" s="11"/>
      <c r="F167" s="11"/>
    </row>
    <row r="168" spans="3:6" ht="15">
      <c r="C168" s="11"/>
      <c r="F168" s="11"/>
    </row>
    <row r="169" spans="3:6" ht="15">
      <c r="C169" s="11"/>
      <c r="F169" s="11"/>
    </row>
    <row r="174" spans="4:7" ht="15">
      <c r="D174" s="44"/>
      <c r="G174" s="11"/>
    </row>
    <row r="175" spans="4:7" ht="15">
      <c r="D175" s="44"/>
      <c r="G175" s="11"/>
    </row>
    <row r="176" spans="4:7" ht="15">
      <c r="D176" s="44"/>
      <c r="G176" s="11"/>
    </row>
    <row r="177" spans="4:7" ht="15">
      <c r="D177" s="44"/>
      <c r="G177" s="11"/>
    </row>
    <row r="178" spans="4:7" ht="15">
      <c r="D178" s="44"/>
      <c r="G178" s="11"/>
    </row>
    <row r="179" spans="4:7" ht="15">
      <c r="D179" s="44"/>
      <c r="G179" s="11"/>
    </row>
    <row r="180" spans="4:7" ht="15">
      <c r="D180" s="44"/>
      <c r="G180" s="11"/>
    </row>
    <row r="181" spans="4:7" ht="15">
      <c r="D181" s="44"/>
      <c r="G181" s="11"/>
    </row>
    <row r="182" spans="4:7" ht="15">
      <c r="D182" s="44"/>
      <c r="G182" s="11"/>
    </row>
    <row r="183" spans="4:7" ht="15">
      <c r="D183" s="44"/>
      <c r="G183" s="11"/>
    </row>
    <row r="184" spans="4:7" ht="15">
      <c r="D184" s="44"/>
      <c r="G184" s="11"/>
    </row>
    <row r="185" spans="4:7" ht="15">
      <c r="D185" s="44"/>
      <c r="G185" s="11"/>
    </row>
    <row r="186" spans="4:7" ht="15">
      <c r="D186" s="44"/>
      <c r="G186" s="11"/>
    </row>
  </sheetData>
  <sheetProtection/>
  <mergeCells count="3">
    <mergeCell ref="A2:A3"/>
    <mergeCell ref="B2:G2"/>
    <mergeCell ref="B77:I7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6"/>
  <sheetViews>
    <sheetView zoomScale="70" zoomScaleNormal="70" zoomScalePageLayoutView="0" workbookViewId="0" topLeftCell="A1">
      <selection activeCell="B11" sqref="B11"/>
    </sheetView>
  </sheetViews>
  <sheetFormatPr defaultColWidth="11.5" defaultRowHeight="14.25"/>
  <cols>
    <col min="1" max="1" width="47.796875" style="1" customWidth="1"/>
    <col min="2" max="2" width="10.796875" style="1" customWidth="1"/>
    <col min="3" max="3" width="9.69921875" style="1" customWidth="1"/>
    <col min="4" max="4" width="9.69921875" style="39" customWidth="1"/>
    <col min="5" max="7" width="9.69921875" style="1" customWidth="1"/>
    <col min="8" max="8" width="10.796875" style="1" customWidth="1"/>
    <col min="9" max="9" width="13" style="1" customWidth="1"/>
    <col min="10" max="16384" width="11.5" style="1" customWidth="1"/>
  </cols>
  <sheetData>
    <row r="1" spans="1:9" s="18" customFormat="1" ht="30.75" customHeight="1">
      <c r="A1" s="67" t="s">
        <v>63</v>
      </c>
      <c r="B1" s="19"/>
      <c r="C1" s="20"/>
      <c r="D1" s="38"/>
      <c r="E1" s="19"/>
      <c r="F1" s="20"/>
      <c r="G1" s="20"/>
      <c r="H1" s="20"/>
      <c r="I1" s="21"/>
    </row>
    <row r="2" spans="1:9" s="69" customFormat="1" ht="18.75" customHeight="1">
      <c r="A2" s="277" t="s">
        <v>0</v>
      </c>
      <c r="B2" s="279" t="s">
        <v>12</v>
      </c>
      <c r="C2" s="280"/>
      <c r="D2" s="280"/>
      <c r="E2" s="280"/>
      <c r="F2" s="280"/>
      <c r="G2" s="281"/>
      <c r="H2" s="68"/>
      <c r="I2" s="155" t="s">
        <v>5</v>
      </c>
    </row>
    <row r="3" spans="1:9" s="69" customFormat="1" ht="16.5">
      <c r="A3" s="278"/>
      <c r="B3" s="71" t="s">
        <v>10</v>
      </c>
      <c r="C3" s="72" t="s">
        <v>11</v>
      </c>
      <c r="D3" s="72" t="s">
        <v>9</v>
      </c>
      <c r="E3" s="72" t="s">
        <v>6</v>
      </c>
      <c r="F3" s="72" t="s">
        <v>7</v>
      </c>
      <c r="G3" s="73" t="s">
        <v>8</v>
      </c>
      <c r="H3" s="74" t="s">
        <v>32</v>
      </c>
      <c r="I3" s="156">
        <v>100000</v>
      </c>
    </row>
    <row r="4" spans="1:12" s="69" customFormat="1" ht="16.5" customHeight="1">
      <c r="A4" s="75" t="s">
        <v>35</v>
      </c>
      <c r="B4" s="166">
        <f aca="true" t="shared" si="0" ref="B4:G4">SUM(B5:B8)</f>
        <v>1</v>
      </c>
      <c r="C4" s="167">
        <f t="shared" si="0"/>
        <v>2</v>
      </c>
      <c r="D4" s="168">
        <f t="shared" si="0"/>
        <v>15</v>
      </c>
      <c r="E4" s="167">
        <f t="shared" si="0"/>
        <v>9</v>
      </c>
      <c r="F4" s="168">
        <f t="shared" si="0"/>
        <v>1</v>
      </c>
      <c r="G4" s="169">
        <f t="shared" si="0"/>
        <v>1</v>
      </c>
      <c r="H4" s="170">
        <f>SUM(B4:G4)</f>
        <v>29</v>
      </c>
      <c r="I4" s="171">
        <f aca="true" t="shared" si="1" ref="I4:I35">H4/B$77*100000</f>
        <v>1.1605315234377345</v>
      </c>
      <c r="J4" s="70"/>
      <c r="K4" s="70"/>
      <c r="L4" s="70"/>
    </row>
    <row r="5" spans="1:9" s="104" customFormat="1" ht="16.5" customHeight="1">
      <c r="A5" s="108" t="s">
        <v>13</v>
      </c>
      <c r="B5" s="35">
        <v>0</v>
      </c>
      <c r="C5" s="22">
        <v>0</v>
      </c>
      <c r="D5" s="32">
        <v>0</v>
      </c>
      <c r="E5" s="22">
        <v>0</v>
      </c>
      <c r="F5" s="32">
        <v>0</v>
      </c>
      <c r="G5" s="23">
        <v>0</v>
      </c>
      <c r="H5" s="202">
        <f aca="true" t="shared" si="2" ref="H5:H68">SUM(B5:G5)</f>
        <v>0</v>
      </c>
      <c r="I5" s="112">
        <f t="shared" si="1"/>
        <v>0</v>
      </c>
    </row>
    <row r="6" spans="1:9" s="104" customFormat="1" ht="16.5" customHeight="1">
      <c r="A6" s="108" t="s">
        <v>14</v>
      </c>
      <c r="B6" s="35">
        <v>0</v>
      </c>
      <c r="C6" s="22">
        <v>0</v>
      </c>
      <c r="D6" s="32">
        <v>2</v>
      </c>
      <c r="E6" s="22">
        <v>5</v>
      </c>
      <c r="F6" s="32">
        <v>0</v>
      </c>
      <c r="G6" s="23">
        <v>0</v>
      </c>
      <c r="H6" s="202">
        <f t="shared" si="2"/>
        <v>7</v>
      </c>
      <c r="I6" s="124">
        <f t="shared" si="1"/>
        <v>0.28012829876083245</v>
      </c>
    </row>
    <row r="7" spans="1:9" s="104" customFormat="1" ht="16.5" customHeight="1">
      <c r="A7" s="108" t="s">
        <v>15</v>
      </c>
      <c r="B7" s="35">
        <v>1</v>
      </c>
      <c r="C7" s="22">
        <v>2</v>
      </c>
      <c r="D7" s="32">
        <v>13</v>
      </c>
      <c r="E7" s="22">
        <v>4</v>
      </c>
      <c r="F7" s="32">
        <v>1</v>
      </c>
      <c r="G7" s="23">
        <v>1</v>
      </c>
      <c r="H7" s="202">
        <f t="shared" si="2"/>
        <v>22</v>
      </c>
      <c r="I7" s="112">
        <f t="shared" si="1"/>
        <v>0.880403224676902</v>
      </c>
    </row>
    <row r="8" spans="1:9" ht="16.5" customHeight="1">
      <c r="A8" s="29" t="s">
        <v>16</v>
      </c>
      <c r="B8" s="46">
        <v>0</v>
      </c>
      <c r="C8" s="47">
        <v>0</v>
      </c>
      <c r="D8" s="48">
        <v>0</v>
      </c>
      <c r="E8" s="47">
        <v>0</v>
      </c>
      <c r="F8" s="48">
        <v>0</v>
      </c>
      <c r="G8" s="49">
        <v>0</v>
      </c>
      <c r="H8" s="202">
        <f t="shared" si="2"/>
        <v>0</v>
      </c>
      <c r="I8" s="111">
        <f t="shared" si="1"/>
        <v>0</v>
      </c>
    </row>
    <row r="9" spans="1:9" s="69" customFormat="1" ht="16.5" customHeight="1">
      <c r="A9" s="75" t="s">
        <v>34</v>
      </c>
      <c r="B9" s="166">
        <f aca="true" t="shared" si="3" ref="B9:G9">SUM(B10:B13)</f>
        <v>9</v>
      </c>
      <c r="C9" s="167">
        <f t="shared" si="3"/>
        <v>5</v>
      </c>
      <c r="D9" s="168">
        <f t="shared" si="3"/>
        <v>6</v>
      </c>
      <c r="E9" s="167">
        <f t="shared" si="3"/>
        <v>10</v>
      </c>
      <c r="F9" s="168">
        <f t="shared" si="3"/>
        <v>1</v>
      </c>
      <c r="G9" s="169">
        <f t="shared" si="3"/>
        <v>5</v>
      </c>
      <c r="H9" s="170">
        <f t="shared" si="2"/>
        <v>36</v>
      </c>
      <c r="I9" s="171">
        <f t="shared" si="1"/>
        <v>1.440659822198567</v>
      </c>
    </row>
    <row r="10" spans="1:9" s="104" customFormat="1" ht="16.5" customHeight="1">
      <c r="A10" s="108" t="s">
        <v>13</v>
      </c>
      <c r="B10" s="35">
        <v>8</v>
      </c>
      <c r="C10" s="22">
        <v>5</v>
      </c>
      <c r="D10" s="32">
        <v>4</v>
      </c>
      <c r="E10" s="22">
        <v>8</v>
      </c>
      <c r="F10" s="32">
        <v>0</v>
      </c>
      <c r="G10" s="23">
        <v>4</v>
      </c>
      <c r="H10" s="202">
        <f t="shared" si="2"/>
        <v>29</v>
      </c>
      <c r="I10" s="112">
        <f t="shared" si="1"/>
        <v>1.1605315234377345</v>
      </c>
    </row>
    <row r="11" spans="1:9" s="104" customFormat="1" ht="16.5" customHeight="1">
      <c r="A11" s="108" t="s">
        <v>14</v>
      </c>
      <c r="B11" s="35">
        <v>0</v>
      </c>
      <c r="C11" s="22">
        <v>0</v>
      </c>
      <c r="D11" s="32">
        <v>2</v>
      </c>
      <c r="E11" s="22">
        <v>2</v>
      </c>
      <c r="F11" s="32">
        <v>1</v>
      </c>
      <c r="G11" s="23">
        <v>1</v>
      </c>
      <c r="H11" s="202">
        <f t="shared" si="2"/>
        <v>6</v>
      </c>
      <c r="I11" s="124">
        <f t="shared" si="1"/>
        <v>0.24010997036642784</v>
      </c>
    </row>
    <row r="12" spans="1:9" ht="16.5" customHeight="1">
      <c r="A12" s="108" t="s">
        <v>15</v>
      </c>
      <c r="B12" s="35">
        <v>0</v>
      </c>
      <c r="C12" s="22">
        <v>0</v>
      </c>
      <c r="D12" s="32">
        <v>0</v>
      </c>
      <c r="E12" s="22">
        <v>0</v>
      </c>
      <c r="F12" s="32">
        <v>0</v>
      </c>
      <c r="G12" s="23">
        <v>0</v>
      </c>
      <c r="H12" s="202">
        <f t="shared" si="2"/>
        <v>0</v>
      </c>
      <c r="I12" s="112">
        <f t="shared" si="1"/>
        <v>0</v>
      </c>
    </row>
    <row r="13" spans="1:9" ht="16.5" customHeight="1">
      <c r="A13" s="29" t="s">
        <v>16</v>
      </c>
      <c r="B13" s="36">
        <v>1</v>
      </c>
      <c r="C13" s="25">
        <v>0</v>
      </c>
      <c r="D13" s="33">
        <v>0</v>
      </c>
      <c r="E13" s="25">
        <v>0</v>
      </c>
      <c r="F13" s="33">
        <v>0</v>
      </c>
      <c r="G13" s="26">
        <v>0</v>
      </c>
      <c r="H13" s="202">
        <f t="shared" si="2"/>
        <v>1</v>
      </c>
      <c r="I13" s="157">
        <f t="shared" si="1"/>
        <v>0.04001832839440463</v>
      </c>
    </row>
    <row r="14" spans="1:9" s="69" customFormat="1" ht="16.5" customHeight="1">
      <c r="A14" s="75" t="s">
        <v>42</v>
      </c>
      <c r="B14" s="166">
        <f aca="true" t="shared" si="4" ref="B14:G14">SUM(B15:B18)</f>
        <v>0</v>
      </c>
      <c r="C14" s="167">
        <f t="shared" si="4"/>
        <v>0</v>
      </c>
      <c r="D14" s="168">
        <f t="shared" si="4"/>
        <v>13</v>
      </c>
      <c r="E14" s="167">
        <f t="shared" si="4"/>
        <v>29</v>
      </c>
      <c r="F14" s="168">
        <f t="shared" si="4"/>
        <v>20</v>
      </c>
      <c r="G14" s="169">
        <f t="shared" si="4"/>
        <v>99</v>
      </c>
      <c r="H14" s="170">
        <f t="shared" si="2"/>
        <v>161</v>
      </c>
      <c r="I14" s="171">
        <f t="shared" si="1"/>
        <v>6.442950871499146</v>
      </c>
    </row>
    <row r="15" spans="1:9" s="104" customFormat="1" ht="16.5" customHeight="1">
      <c r="A15" s="108" t="s">
        <v>13</v>
      </c>
      <c r="B15" s="35">
        <v>0</v>
      </c>
      <c r="C15" s="22">
        <v>0</v>
      </c>
      <c r="D15" s="32">
        <v>3</v>
      </c>
      <c r="E15" s="22">
        <v>22</v>
      </c>
      <c r="F15" s="32">
        <v>18</v>
      </c>
      <c r="G15" s="23">
        <v>98</v>
      </c>
      <c r="H15" s="202">
        <f t="shared" si="2"/>
        <v>141</v>
      </c>
      <c r="I15" s="112">
        <f t="shared" si="1"/>
        <v>5.642584303611054</v>
      </c>
    </row>
    <row r="16" spans="1:9" s="104" customFormat="1" ht="16.5" customHeight="1">
      <c r="A16" s="108" t="s">
        <v>14</v>
      </c>
      <c r="B16" s="35">
        <v>0</v>
      </c>
      <c r="C16" s="22">
        <v>0</v>
      </c>
      <c r="D16" s="32">
        <v>10</v>
      </c>
      <c r="E16" s="22">
        <v>7</v>
      </c>
      <c r="F16" s="32">
        <v>2</v>
      </c>
      <c r="G16" s="23">
        <v>1</v>
      </c>
      <c r="H16" s="202">
        <f t="shared" si="2"/>
        <v>20</v>
      </c>
      <c r="I16" s="124">
        <f t="shared" si="1"/>
        <v>0.8003665678880927</v>
      </c>
    </row>
    <row r="17" spans="1:9" ht="16.5" customHeight="1">
      <c r="A17" s="108" t="s">
        <v>15</v>
      </c>
      <c r="B17" s="35">
        <v>0</v>
      </c>
      <c r="C17" s="22">
        <v>0</v>
      </c>
      <c r="D17" s="32">
        <v>0</v>
      </c>
      <c r="E17" s="22">
        <v>0</v>
      </c>
      <c r="F17" s="32">
        <v>0</v>
      </c>
      <c r="G17" s="23">
        <v>0</v>
      </c>
      <c r="H17" s="202">
        <f t="shared" si="2"/>
        <v>0</v>
      </c>
      <c r="I17" s="112">
        <f t="shared" si="1"/>
        <v>0</v>
      </c>
    </row>
    <row r="18" spans="1:9" ht="16.5" customHeight="1">
      <c r="A18" s="29" t="s">
        <v>16</v>
      </c>
      <c r="B18" s="52">
        <v>0</v>
      </c>
      <c r="C18" s="53">
        <v>0</v>
      </c>
      <c r="D18" s="54">
        <v>0</v>
      </c>
      <c r="E18" s="53">
        <v>0</v>
      </c>
      <c r="F18" s="54">
        <v>0</v>
      </c>
      <c r="G18" s="55">
        <v>0</v>
      </c>
      <c r="H18" s="202">
        <f t="shared" si="2"/>
        <v>0</v>
      </c>
      <c r="I18" s="114">
        <f t="shared" si="1"/>
        <v>0</v>
      </c>
    </row>
    <row r="19" spans="1:9" s="69" customFormat="1" ht="16.5" customHeight="1">
      <c r="A19" s="75" t="s">
        <v>56</v>
      </c>
      <c r="B19" s="166">
        <f aca="true" t="shared" si="5" ref="B19:G19">SUM(B20:B23)</f>
        <v>0</v>
      </c>
      <c r="C19" s="167">
        <f t="shared" si="5"/>
        <v>0</v>
      </c>
      <c r="D19" s="168">
        <f t="shared" si="5"/>
        <v>1</v>
      </c>
      <c r="E19" s="167">
        <f t="shared" si="5"/>
        <v>3</v>
      </c>
      <c r="F19" s="168">
        <f t="shared" si="5"/>
        <v>1</v>
      </c>
      <c r="G19" s="169">
        <f t="shared" si="5"/>
        <v>6</v>
      </c>
      <c r="H19" s="170">
        <f t="shared" si="2"/>
        <v>11</v>
      </c>
      <c r="I19" s="172">
        <f t="shared" si="1"/>
        <v>0.440201612338451</v>
      </c>
    </row>
    <row r="20" spans="1:9" s="104" customFormat="1" ht="16.5" customHeight="1">
      <c r="A20" s="108" t="s">
        <v>13</v>
      </c>
      <c r="B20" s="35">
        <v>0</v>
      </c>
      <c r="C20" s="22">
        <v>0</v>
      </c>
      <c r="D20" s="32">
        <v>1</v>
      </c>
      <c r="E20" s="22">
        <v>2</v>
      </c>
      <c r="F20" s="32">
        <v>1</v>
      </c>
      <c r="G20" s="23">
        <v>6</v>
      </c>
      <c r="H20" s="202">
        <f t="shared" si="2"/>
        <v>10</v>
      </c>
      <c r="I20" s="124">
        <f t="shared" si="1"/>
        <v>0.40018328394404634</v>
      </c>
    </row>
    <row r="21" spans="1:9" s="104" customFormat="1" ht="16.5" customHeight="1">
      <c r="A21" s="108" t="s">
        <v>14</v>
      </c>
      <c r="B21" s="35">
        <v>0</v>
      </c>
      <c r="C21" s="22">
        <v>0</v>
      </c>
      <c r="D21" s="32">
        <v>0</v>
      </c>
      <c r="E21" s="22">
        <v>1</v>
      </c>
      <c r="F21" s="32">
        <v>0</v>
      </c>
      <c r="G21" s="23">
        <v>0</v>
      </c>
      <c r="H21" s="202">
        <f t="shared" si="2"/>
        <v>1</v>
      </c>
      <c r="I21" s="124">
        <f t="shared" si="1"/>
        <v>0.04001832839440463</v>
      </c>
    </row>
    <row r="22" spans="1:9" s="104" customFormat="1" ht="16.5" customHeight="1">
      <c r="A22" s="108" t="s">
        <v>15</v>
      </c>
      <c r="B22" s="35">
        <v>0</v>
      </c>
      <c r="C22" s="22">
        <v>0</v>
      </c>
      <c r="D22" s="32">
        <v>0</v>
      </c>
      <c r="E22" s="22">
        <v>0</v>
      </c>
      <c r="F22" s="32">
        <v>0</v>
      </c>
      <c r="G22" s="23">
        <v>0</v>
      </c>
      <c r="H22" s="202">
        <f t="shared" si="2"/>
        <v>0</v>
      </c>
      <c r="I22" s="112">
        <f t="shared" si="1"/>
        <v>0</v>
      </c>
    </row>
    <row r="23" spans="1:9" s="104" customFormat="1" ht="16.5" customHeight="1">
      <c r="A23" s="24" t="s">
        <v>16</v>
      </c>
      <c r="B23" s="36">
        <v>0</v>
      </c>
      <c r="C23" s="25">
        <v>0</v>
      </c>
      <c r="D23" s="33">
        <v>0</v>
      </c>
      <c r="E23" s="25">
        <v>0</v>
      </c>
      <c r="F23" s="33">
        <v>0</v>
      </c>
      <c r="G23" s="26">
        <v>0</v>
      </c>
      <c r="H23" s="202">
        <f t="shared" si="2"/>
        <v>0</v>
      </c>
      <c r="I23" s="113">
        <f t="shared" si="1"/>
        <v>0</v>
      </c>
    </row>
    <row r="24" spans="1:9" s="104" customFormat="1" ht="16.5" customHeight="1">
      <c r="A24" s="147" t="s">
        <v>57</v>
      </c>
      <c r="B24" s="148">
        <f aca="true" t="shared" si="6" ref="B24:G24">SUM(B25:B28)</f>
        <v>1</v>
      </c>
      <c r="C24" s="149">
        <f t="shared" si="6"/>
        <v>0</v>
      </c>
      <c r="D24" s="150">
        <f t="shared" si="6"/>
        <v>0</v>
      </c>
      <c r="E24" s="149">
        <f t="shared" si="6"/>
        <v>0</v>
      </c>
      <c r="F24" s="150">
        <f t="shared" si="6"/>
        <v>0</v>
      </c>
      <c r="G24" s="151">
        <f t="shared" si="6"/>
        <v>1</v>
      </c>
      <c r="H24" s="170">
        <f t="shared" si="2"/>
        <v>2</v>
      </c>
      <c r="I24" s="190">
        <f t="shared" si="1"/>
        <v>0.08003665678880927</v>
      </c>
    </row>
    <row r="25" spans="1:9" s="104" customFormat="1" ht="16.5" customHeight="1">
      <c r="A25" s="108" t="s">
        <v>13</v>
      </c>
      <c r="B25" s="35">
        <v>1</v>
      </c>
      <c r="C25" s="22">
        <v>0</v>
      </c>
      <c r="D25" s="32">
        <v>0</v>
      </c>
      <c r="E25" s="22">
        <v>0</v>
      </c>
      <c r="F25" s="32">
        <v>0</v>
      </c>
      <c r="G25" s="23">
        <v>1</v>
      </c>
      <c r="H25" s="202">
        <f t="shared" si="2"/>
        <v>2</v>
      </c>
      <c r="I25" s="124">
        <f t="shared" si="1"/>
        <v>0.08003665678880927</v>
      </c>
    </row>
    <row r="26" spans="1:9" ht="16.5" customHeight="1">
      <c r="A26" s="108" t="s">
        <v>14</v>
      </c>
      <c r="B26" s="35">
        <v>0</v>
      </c>
      <c r="C26" s="22">
        <v>0</v>
      </c>
      <c r="D26" s="32">
        <v>0</v>
      </c>
      <c r="E26" s="22">
        <v>0</v>
      </c>
      <c r="F26" s="32">
        <v>0</v>
      </c>
      <c r="G26" s="23">
        <v>0</v>
      </c>
      <c r="H26" s="202">
        <f t="shared" si="2"/>
        <v>0</v>
      </c>
      <c r="I26" s="112">
        <f t="shared" si="1"/>
        <v>0</v>
      </c>
    </row>
    <row r="27" spans="1:9" ht="16.5" customHeight="1">
      <c r="A27" s="108" t="s">
        <v>15</v>
      </c>
      <c r="B27" s="35">
        <v>0</v>
      </c>
      <c r="C27" s="22">
        <v>0</v>
      </c>
      <c r="D27" s="32">
        <v>0</v>
      </c>
      <c r="E27" s="22">
        <v>0</v>
      </c>
      <c r="F27" s="32">
        <v>0</v>
      </c>
      <c r="G27" s="23">
        <v>0</v>
      </c>
      <c r="H27" s="202">
        <f t="shared" si="2"/>
        <v>0</v>
      </c>
      <c r="I27" s="112">
        <f t="shared" si="1"/>
        <v>0</v>
      </c>
    </row>
    <row r="28" spans="1:9" ht="16.5" customHeight="1">
      <c r="A28" s="29" t="s">
        <v>16</v>
      </c>
      <c r="B28" s="57">
        <v>0</v>
      </c>
      <c r="C28" s="58">
        <v>0</v>
      </c>
      <c r="D28" s="59">
        <v>0</v>
      </c>
      <c r="E28" s="58">
        <v>0</v>
      </c>
      <c r="F28" s="59">
        <v>0</v>
      </c>
      <c r="G28" s="60">
        <v>0</v>
      </c>
      <c r="H28" s="202">
        <f t="shared" si="2"/>
        <v>0</v>
      </c>
      <c r="I28" s="115">
        <f t="shared" si="1"/>
        <v>0</v>
      </c>
    </row>
    <row r="29" spans="1:9" s="69" customFormat="1" ht="16.5" customHeight="1">
      <c r="A29" s="75" t="s">
        <v>36</v>
      </c>
      <c r="B29" s="166">
        <f aca="true" t="shared" si="7" ref="B29:G29">SUM(B30:B33)</f>
        <v>21</v>
      </c>
      <c r="C29" s="167">
        <f t="shared" si="7"/>
        <v>60</v>
      </c>
      <c r="D29" s="168">
        <f t="shared" si="7"/>
        <v>85</v>
      </c>
      <c r="E29" s="167">
        <f t="shared" si="7"/>
        <v>59</v>
      </c>
      <c r="F29" s="168">
        <f t="shared" si="7"/>
        <v>12</v>
      </c>
      <c r="G29" s="169">
        <f t="shared" si="7"/>
        <v>20</v>
      </c>
      <c r="H29" s="170">
        <f t="shared" si="2"/>
        <v>257</v>
      </c>
      <c r="I29" s="171">
        <f t="shared" si="1"/>
        <v>10.28471039736199</v>
      </c>
    </row>
    <row r="30" spans="1:9" s="104" customFormat="1" ht="16.5" customHeight="1">
      <c r="A30" s="108" t="s">
        <v>13</v>
      </c>
      <c r="B30" s="35">
        <v>1</v>
      </c>
      <c r="C30" s="22">
        <v>0</v>
      </c>
      <c r="D30" s="32">
        <v>0</v>
      </c>
      <c r="E30" s="22">
        <v>0</v>
      </c>
      <c r="F30" s="32">
        <v>0</v>
      </c>
      <c r="G30" s="23">
        <v>0</v>
      </c>
      <c r="H30" s="202">
        <f t="shared" si="2"/>
        <v>1</v>
      </c>
      <c r="I30" s="124">
        <f t="shared" si="1"/>
        <v>0.04001832839440463</v>
      </c>
    </row>
    <row r="31" spans="1:9" s="104" customFormat="1" ht="16.5" customHeight="1">
      <c r="A31" s="108" t="s">
        <v>14</v>
      </c>
      <c r="B31" s="35">
        <v>1</v>
      </c>
      <c r="C31" s="22">
        <v>6</v>
      </c>
      <c r="D31" s="32">
        <v>19</v>
      </c>
      <c r="E31" s="22">
        <v>34</v>
      </c>
      <c r="F31" s="32">
        <v>12</v>
      </c>
      <c r="G31" s="23">
        <v>18</v>
      </c>
      <c r="H31" s="202">
        <f t="shared" si="2"/>
        <v>90</v>
      </c>
      <c r="I31" s="112">
        <f t="shared" si="1"/>
        <v>3.6016495554964174</v>
      </c>
    </row>
    <row r="32" spans="1:9" s="104" customFormat="1" ht="16.5" customHeight="1">
      <c r="A32" s="108" t="s">
        <v>15</v>
      </c>
      <c r="B32" s="35">
        <v>19</v>
      </c>
      <c r="C32" s="22">
        <v>54</v>
      </c>
      <c r="D32" s="32">
        <v>66</v>
      </c>
      <c r="E32" s="22">
        <v>25</v>
      </c>
      <c r="F32" s="32">
        <v>0</v>
      </c>
      <c r="G32" s="23">
        <v>2</v>
      </c>
      <c r="H32" s="202">
        <f t="shared" si="2"/>
        <v>166</v>
      </c>
      <c r="I32" s="112">
        <f t="shared" si="1"/>
        <v>6.64304251347117</v>
      </c>
    </row>
    <row r="33" spans="1:9" ht="16.5" customHeight="1">
      <c r="A33" s="29" t="s">
        <v>16</v>
      </c>
      <c r="B33" s="35">
        <v>0</v>
      </c>
      <c r="C33" s="22">
        <v>0</v>
      </c>
      <c r="D33" s="32">
        <v>0</v>
      </c>
      <c r="E33" s="22">
        <v>0</v>
      </c>
      <c r="F33" s="32">
        <v>0</v>
      </c>
      <c r="G33" s="23">
        <v>0</v>
      </c>
      <c r="H33" s="202">
        <f t="shared" si="2"/>
        <v>0</v>
      </c>
      <c r="I33" s="112">
        <f t="shared" si="1"/>
        <v>0</v>
      </c>
    </row>
    <row r="34" spans="1:9" s="69" customFormat="1" ht="16.5" customHeight="1">
      <c r="A34" s="81" t="s">
        <v>20</v>
      </c>
      <c r="B34" s="34">
        <v>0</v>
      </c>
      <c r="C34" s="27">
        <v>0</v>
      </c>
      <c r="D34" s="31">
        <v>1</v>
      </c>
      <c r="E34" s="27">
        <v>0</v>
      </c>
      <c r="F34" s="31">
        <v>0</v>
      </c>
      <c r="G34" s="28">
        <v>0</v>
      </c>
      <c r="H34" s="170">
        <f t="shared" si="2"/>
        <v>1</v>
      </c>
      <c r="I34" s="173">
        <f t="shared" si="1"/>
        <v>0.04001832839440463</v>
      </c>
    </row>
    <row r="35" spans="1:9" s="69" customFormat="1" ht="16.5" customHeight="1">
      <c r="A35" s="75" t="s">
        <v>37</v>
      </c>
      <c r="B35" s="166">
        <f aca="true" t="shared" si="8" ref="B35:G35">SUM(B36+B42+B43)</f>
        <v>18</v>
      </c>
      <c r="C35" s="167">
        <f t="shared" si="8"/>
        <v>42</v>
      </c>
      <c r="D35" s="168">
        <f t="shared" si="8"/>
        <v>80</v>
      </c>
      <c r="E35" s="167">
        <f t="shared" si="8"/>
        <v>49</v>
      </c>
      <c r="F35" s="168">
        <f t="shared" si="8"/>
        <v>24</v>
      </c>
      <c r="G35" s="169">
        <f t="shared" si="8"/>
        <v>34</v>
      </c>
      <c r="H35" s="170">
        <f t="shared" si="2"/>
        <v>247</v>
      </c>
      <c r="I35" s="171">
        <f t="shared" si="1"/>
        <v>9.884527113417946</v>
      </c>
    </row>
    <row r="36" spans="1:9" s="104" customFormat="1" ht="16.5" customHeight="1">
      <c r="A36" s="108" t="s">
        <v>13</v>
      </c>
      <c r="B36" s="35">
        <f aca="true" t="shared" si="9" ref="B36:G36">SUM(B37:B41)</f>
        <v>18</v>
      </c>
      <c r="C36" s="22">
        <f t="shared" si="9"/>
        <v>42</v>
      </c>
      <c r="D36" s="32">
        <f t="shared" si="9"/>
        <v>80</v>
      </c>
      <c r="E36" s="22">
        <f t="shared" si="9"/>
        <v>49</v>
      </c>
      <c r="F36" s="32">
        <f t="shared" si="9"/>
        <v>24</v>
      </c>
      <c r="G36" s="23">
        <f t="shared" si="9"/>
        <v>34</v>
      </c>
      <c r="H36" s="202">
        <f t="shared" si="2"/>
        <v>247</v>
      </c>
      <c r="I36" s="112">
        <f aca="true" t="shared" si="10" ref="I36:I61">H36/B$77*100000</f>
        <v>9.884527113417946</v>
      </c>
    </row>
    <row r="37" spans="1:9" s="104" customFormat="1" ht="16.5" customHeight="1">
      <c r="A37" s="108" t="s">
        <v>22</v>
      </c>
      <c r="B37" s="35">
        <v>13</v>
      </c>
      <c r="C37" s="22">
        <v>23</v>
      </c>
      <c r="D37" s="32">
        <v>45</v>
      </c>
      <c r="E37" s="22">
        <v>17</v>
      </c>
      <c r="F37" s="32">
        <v>8</v>
      </c>
      <c r="G37" s="23">
        <v>12</v>
      </c>
      <c r="H37" s="202">
        <f t="shared" si="2"/>
        <v>118</v>
      </c>
      <c r="I37" s="112">
        <f t="shared" si="10"/>
        <v>4.722162750539747</v>
      </c>
    </row>
    <row r="38" spans="1:9" s="104" customFormat="1" ht="16.5" customHeight="1">
      <c r="A38" s="108" t="s">
        <v>23</v>
      </c>
      <c r="B38" s="35">
        <v>1</v>
      </c>
      <c r="C38" s="22">
        <v>13</v>
      </c>
      <c r="D38" s="32">
        <v>11</v>
      </c>
      <c r="E38" s="22">
        <v>7</v>
      </c>
      <c r="F38" s="32">
        <v>0</v>
      </c>
      <c r="G38" s="23">
        <v>0</v>
      </c>
      <c r="H38" s="202">
        <f t="shared" si="2"/>
        <v>32</v>
      </c>
      <c r="I38" s="112">
        <f t="shared" si="10"/>
        <v>1.2805865086209482</v>
      </c>
    </row>
    <row r="39" spans="1:9" s="104" customFormat="1" ht="16.5" customHeight="1">
      <c r="A39" s="108" t="s">
        <v>24</v>
      </c>
      <c r="B39" s="35">
        <v>0</v>
      </c>
      <c r="C39" s="22">
        <v>1</v>
      </c>
      <c r="D39" s="32">
        <v>5</v>
      </c>
      <c r="E39" s="22">
        <v>2</v>
      </c>
      <c r="F39" s="32">
        <v>1</v>
      </c>
      <c r="G39" s="23">
        <v>1</v>
      </c>
      <c r="H39" s="202">
        <f t="shared" si="2"/>
        <v>10</v>
      </c>
      <c r="I39" s="124">
        <f t="shared" si="10"/>
        <v>0.40018328394404634</v>
      </c>
    </row>
    <row r="40" spans="1:9" s="104" customFormat="1" ht="16.5" customHeight="1">
      <c r="A40" s="108" t="s">
        <v>25</v>
      </c>
      <c r="B40" s="35">
        <v>2</v>
      </c>
      <c r="C40" s="22">
        <v>2</v>
      </c>
      <c r="D40" s="32">
        <v>15</v>
      </c>
      <c r="E40" s="22">
        <v>21</v>
      </c>
      <c r="F40" s="32">
        <v>13</v>
      </c>
      <c r="G40" s="23">
        <v>17</v>
      </c>
      <c r="H40" s="202">
        <f t="shared" si="2"/>
        <v>70</v>
      </c>
      <c r="I40" s="112">
        <f t="shared" si="10"/>
        <v>2.8012829876083245</v>
      </c>
    </row>
    <row r="41" spans="1:9" s="104" customFormat="1" ht="16.5" customHeight="1">
      <c r="A41" s="108" t="s">
        <v>29</v>
      </c>
      <c r="B41" s="35">
        <v>2</v>
      </c>
      <c r="C41" s="22">
        <v>3</v>
      </c>
      <c r="D41" s="32">
        <v>4</v>
      </c>
      <c r="E41" s="22">
        <v>2</v>
      </c>
      <c r="F41" s="32">
        <v>2</v>
      </c>
      <c r="G41" s="23">
        <v>4</v>
      </c>
      <c r="H41" s="202">
        <f t="shared" si="2"/>
        <v>17</v>
      </c>
      <c r="I41" s="124">
        <f t="shared" si="10"/>
        <v>0.6803115827048788</v>
      </c>
    </row>
    <row r="42" spans="1:9" ht="16.5" customHeight="1">
      <c r="A42" s="108" t="s">
        <v>14</v>
      </c>
      <c r="B42" s="35">
        <v>0</v>
      </c>
      <c r="C42" s="22">
        <v>0</v>
      </c>
      <c r="D42" s="32">
        <v>0</v>
      </c>
      <c r="E42" s="22">
        <v>0</v>
      </c>
      <c r="F42" s="32">
        <v>0</v>
      </c>
      <c r="G42" s="23">
        <v>0</v>
      </c>
      <c r="H42" s="202">
        <f t="shared" si="2"/>
        <v>0</v>
      </c>
      <c r="I42" s="112">
        <f t="shared" si="10"/>
        <v>0</v>
      </c>
    </row>
    <row r="43" spans="1:9" ht="16.5" customHeight="1">
      <c r="A43" s="29" t="s">
        <v>16</v>
      </c>
      <c r="B43" s="52">
        <v>0</v>
      </c>
      <c r="C43" s="53">
        <v>0</v>
      </c>
      <c r="D43" s="54">
        <v>0</v>
      </c>
      <c r="E43" s="53">
        <v>0</v>
      </c>
      <c r="F43" s="54">
        <v>0</v>
      </c>
      <c r="G43" s="55">
        <v>0</v>
      </c>
      <c r="H43" s="202">
        <f t="shared" si="2"/>
        <v>0</v>
      </c>
      <c r="I43" s="114">
        <f t="shared" si="10"/>
        <v>0</v>
      </c>
    </row>
    <row r="44" spans="1:9" s="69" customFormat="1" ht="16.5" customHeight="1">
      <c r="A44" s="106" t="s">
        <v>54</v>
      </c>
      <c r="B44" s="34">
        <v>0</v>
      </c>
      <c r="C44" s="27">
        <v>0</v>
      </c>
      <c r="D44" s="31">
        <v>0</v>
      </c>
      <c r="E44" s="27">
        <v>3</v>
      </c>
      <c r="F44" s="31">
        <v>0</v>
      </c>
      <c r="G44" s="28">
        <v>0</v>
      </c>
      <c r="H44" s="170">
        <f t="shared" si="2"/>
        <v>3</v>
      </c>
      <c r="I44" s="173">
        <f t="shared" si="10"/>
        <v>0.12005498518321392</v>
      </c>
    </row>
    <row r="45" spans="1:9" s="69" customFormat="1" ht="16.5" customHeight="1">
      <c r="A45" s="106" t="s">
        <v>55</v>
      </c>
      <c r="B45" s="34">
        <v>0</v>
      </c>
      <c r="C45" s="27">
        <v>0</v>
      </c>
      <c r="D45" s="31">
        <v>1</v>
      </c>
      <c r="E45" s="27">
        <v>5</v>
      </c>
      <c r="F45" s="31">
        <v>1</v>
      </c>
      <c r="G45" s="28">
        <v>2</v>
      </c>
      <c r="H45" s="170">
        <f t="shared" si="2"/>
        <v>9</v>
      </c>
      <c r="I45" s="173">
        <f t="shared" si="10"/>
        <v>0.36016495554964173</v>
      </c>
    </row>
    <row r="46" spans="1:9" s="69" customFormat="1" ht="16.5" customHeight="1">
      <c r="A46" s="75" t="s">
        <v>30</v>
      </c>
      <c r="B46" s="166">
        <f aca="true" t="shared" si="11" ref="B46:G46">SUM(B47:B50)</f>
        <v>0</v>
      </c>
      <c r="C46" s="167">
        <f t="shared" si="11"/>
        <v>3</v>
      </c>
      <c r="D46" s="168">
        <f t="shared" si="11"/>
        <v>4</v>
      </c>
      <c r="E46" s="167">
        <f t="shared" si="11"/>
        <v>2</v>
      </c>
      <c r="F46" s="168">
        <f t="shared" si="11"/>
        <v>1</v>
      </c>
      <c r="G46" s="169">
        <f t="shared" si="11"/>
        <v>2</v>
      </c>
      <c r="H46" s="170">
        <f t="shared" si="2"/>
        <v>12</v>
      </c>
      <c r="I46" s="172">
        <f t="shared" si="10"/>
        <v>0.4802199407328557</v>
      </c>
    </row>
    <row r="47" spans="1:9" s="104" customFormat="1" ht="16.5" customHeight="1">
      <c r="A47" s="108" t="s">
        <v>13</v>
      </c>
      <c r="B47" s="57">
        <v>0</v>
      </c>
      <c r="C47" s="58">
        <v>3</v>
      </c>
      <c r="D47" s="59">
        <v>3</v>
      </c>
      <c r="E47" s="58">
        <v>1</v>
      </c>
      <c r="F47" s="59">
        <v>1</v>
      </c>
      <c r="G47" s="60">
        <v>2</v>
      </c>
      <c r="H47" s="202">
        <f t="shared" si="2"/>
        <v>10</v>
      </c>
      <c r="I47" s="133">
        <f t="shared" si="10"/>
        <v>0.40018328394404634</v>
      </c>
    </row>
    <row r="48" spans="1:9" s="104" customFormat="1" ht="16.5" customHeight="1">
      <c r="A48" s="108" t="s">
        <v>14</v>
      </c>
      <c r="B48" s="154">
        <v>0</v>
      </c>
      <c r="C48" s="137">
        <v>0</v>
      </c>
      <c r="D48" s="137">
        <v>0</v>
      </c>
      <c r="E48" s="137">
        <v>0</v>
      </c>
      <c r="F48" s="137">
        <v>0</v>
      </c>
      <c r="G48" s="137">
        <v>0</v>
      </c>
      <c r="H48" s="202">
        <f t="shared" si="2"/>
        <v>0</v>
      </c>
      <c r="I48" s="111">
        <f t="shared" si="10"/>
        <v>0</v>
      </c>
    </row>
    <row r="49" spans="1:9" ht="16.5" customHeight="1">
      <c r="A49" s="66" t="s">
        <v>15</v>
      </c>
      <c r="B49" s="62">
        <v>0</v>
      </c>
      <c r="C49" s="63">
        <v>0</v>
      </c>
      <c r="D49" s="64">
        <v>1</v>
      </c>
      <c r="E49" s="63">
        <v>1</v>
      </c>
      <c r="F49" s="64">
        <v>0</v>
      </c>
      <c r="G49" s="65">
        <v>0</v>
      </c>
      <c r="H49" s="202">
        <f t="shared" si="2"/>
        <v>2</v>
      </c>
      <c r="I49" s="124">
        <f t="shared" si="10"/>
        <v>0.08003665678880927</v>
      </c>
    </row>
    <row r="50" spans="1:9" s="104" customFormat="1" ht="16.5" customHeight="1">
      <c r="A50" s="37" t="s">
        <v>16</v>
      </c>
      <c r="B50" s="128">
        <v>0</v>
      </c>
      <c r="C50" s="53">
        <v>0</v>
      </c>
      <c r="D50" s="53">
        <v>0</v>
      </c>
      <c r="E50" s="53">
        <v>0</v>
      </c>
      <c r="F50" s="53">
        <v>0</v>
      </c>
      <c r="G50" s="55">
        <v>0</v>
      </c>
      <c r="H50" s="202">
        <f t="shared" si="2"/>
        <v>0</v>
      </c>
      <c r="I50" s="114">
        <f t="shared" si="10"/>
        <v>0</v>
      </c>
    </row>
    <row r="51" spans="1:9" s="69" customFormat="1" ht="16.5" customHeight="1">
      <c r="A51" s="81" t="s">
        <v>21</v>
      </c>
      <c r="B51" s="174">
        <v>1</v>
      </c>
      <c r="C51" s="175">
        <v>0</v>
      </c>
      <c r="D51" s="176">
        <v>0</v>
      </c>
      <c r="E51" s="175">
        <v>1</v>
      </c>
      <c r="F51" s="176">
        <v>0</v>
      </c>
      <c r="G51" s="177">
        <v>3</v>
      </c>
      <c r="H51" s="170">
        <f t="shared" si="2"/>
        <v>5</v>
      </c>
      <c r="I51" s="173">
        <f t="shared" si="10"/>
        <v>0.20009164197202317</v>
      </c>
    </row>
    <row r="52" spans="1:9" ht="16.5" customHeight="1">
      <c r="A52" s="81" t="s">
        <v>26</v>
      </c>
      <c r="B52" s="34">
        <v>0</v>
      </c>
      <c r="C52" s="27">
        <v>0</v>
      </c>
      <c r="D52" s="31">
        <v>0</v>
      </c>
      <c r="E52" s="27">
        <v>0</v>
      </c>
      <c r="F52" s="31">
        <v>0</v>
      </c>
      <c r="G52" s="28">
        <v>0</v>
      </c>
      <c r="H52" s="170">
        <f t="shared" si="2"/>
        <v>0</v>
      </c>
      <c r="I52" s="119">
        <f t="shared" si="10"/>
        <v>0</v>
      </c>
    </row>
    <row r="53" spans="1:9" s="69" customFormat="1" ht="16.5" customHeight="1">
      <c r="A53" s="75" t="s">
        <v>41</v>
      </c>
      <c r="B53" s="166">
        <f aca="true" t="shared" si="12" ref="B53:G53">SUM(B54:B57)</f>
        <v>6</v>
      </c>
      <c r="C53" s="166">
        <f t="shared" si="12"/>
        <v>13</v>
      </c>
      <c r="D53" s="166">
        <f t="shared" si="12"/>
        <v>33</v>
      </c>
      <c r="E53" s="166">
        <f t="shared" si="12"/>
        <v>56</v>
      </c>
      <c r="F53" s="166">
        <f t="shared" si="12"/>
        <v>9</v>
      </c>
      <c r="G53" s="166">
        <f t="shared" si="12"/>
        <v>3</v>
      </c>
      <c r="H53" s="170">
        <f t="shared" si="2"/>
        <v>120</v>
      </c>
      <c r="I53" s="171">
        <f t="shared" si="10"/>
        <v>4.8021994073285565</v>
      </c>
    </row>
    <row r="54" spans="1:9" s="104" customFormat="1" ht="16.5" customHeight="1">
      <c r="A54" s="66" t="s">
        <v>17</v>
      </c>
      <c r="B54" s="62">
        <v>6</v>
      </c>
      <c r="C54" s="63">
        <v>12</v>
      </c>
      <c r="D54" s="64">
        <v>26</v>
      </c>
      <c r="E54" s="63">
        <v>37</v>
      </c>
      <c r="F54" s="64">
        <v>7</v>
      </c>
      <c r="G54" s="65">
        <v>2</v>
      </c>
      <c r="H54" s="202">
        <f t="shared" si="2"/>
        <v>90</v>
      </c>
      <c r="I54" s="112">
        <f t="shared" si="10"/>
        <v>3.6016495554964174</v>
      </c>
    </row>
    <row r="55" spans="1:9" s="104" customFormat="1" ht="16.5" customHeight="1">
      <c r="A55" s="108" t="s">
        <v>18</v>
      </c>
      <c r="B55" s="35">
        <v>0</v>
      </c>
      <c r="C55" s="22">
        <v>1</v>
      </c>
      <c r="D55" s="32">
        <v>7</v>
      </c>
      <c r="E55" s="22">
        <v>19</v>
      </c>
      <c r="F55" s="32">
        <v>2</v>
      </c>
      <c r="G55" s="23">
        <v>1</v>
      </c>
      <c r="H55" s="202">
        <f t="shared" si="2"/>
        <v>30</v>
      </c>
      <c r="I55" s="115">
        <f t="shared" si="10"/>
        <v>1.2005498518321391</v>
      </c>
    </row>
    <row r="56" spans="1:9" ht="16.5" customHeight="1">
      <c r="A56" s="66" t="s">
        <v>19</v>
      </c>
      <c r="B56" s="62">
        <v>0</v>
      </c>
      <c r="C56" s="63">
        <v>0</v>
      </c>
      <c r="D56" s="64">
        <v>0</v>
      </c>
      <c r="E56" s="63">
        <v>0</v>
      </c>
      <c r="F56" s="64">
        <v>0</v>
      </c>
      <c r="G56" s="65">
        <v>0</v>
      </c>
      <c r="H56" s="202">
        <f t="shared" si="2"/>
        <v>0</v>
      </c>
      <c r="I56" s="112">
        <f t="shared" si="10"/>
        <v>0</v>
      </c>
    </row>
    <row r="57" spans="1:9" ht="16.5" customHeight="1">
      <c r="A57" s="109" t="s">
        <v>27</v>
      </c>
      <c r="B57" s="57">
        <v>0</v>
      </c>
      <c r="C57" s="58">
        <v>0</v>
      </c>
      <c r="D57" s="59">
        <v>0</v>
      </c>
      <c r="E57" s="58">
        <v>0</v>
      </c>
      <c r="F57" s="59">
        <v>0</v>
      </c>
      <c r="G57" s="60">
        <v>0</v>
      </c>
      <c r="H57" s="202">
        <f t="shared" si="2"/>
        <v>0</v>
      </c>
      <c r="I57" s="115">
        <f t="shared" si="10"/>
        <v>0</v>
      </c>
    </row>
    <row r="58" spans="1:9" s="69" customFormat="1" ht="16.5" customHeight="1">
      <c r="A58" s="75" t="s">
        <v>38</v>
      </c>
      <c r="B58" s="166">
        <f aca="true" t="shared" si="13" ref="B58:G58">SUM(B59:B61)</f>
        <v>0</v>
      </c>
      <c r="C58" s="167">
        <f t="shared" si="13"/>
        <v>0</v>
      </c>
      <c r="D58" s="168">
        <f t="shared" si="13"/>
        <v>2</v>
      </c>
      <c r="E58" s="167">
        <f t="shared" si="13"/>
        <v>0</v>
      </c>
      <c r="F58" s="168">
        <f t="shared" si="13"/>
        <v>0</v>
      </c>
      <c r="G58" s="169">
        <f t="shared" si="13"/>
        <v>0</v>
      </c>
      <c r="H58" s="170">
        <f t="shared" si="2"/>
        <v>2</v>
      </c>
      <c r="I58" s="172">
        <f t="shared" si="10"/>
        <v>0.08003665678880927</v>
      </c>
    </row>
    <row r="59" spans="1:9" s="104" customFormat="1" ht="16.5" customHeight="1">
      <c r="A59" s="66" t="s">
        <v>13</v>
      </c>
      <c r="B59" s="62">
        <v>0</v>
      </c>
      <c r="C59" s="63">
        <v>0</v>
      </c>
      <c r="D59" s="64">
        <v>2</v>
      </c>
      <c r="E59" s="63">
        <v>0</v>
      </c>
      <c r="F59" s="64">
        <v>0</v>
      </c>
      <c r="G59" s="65">
        <v>0</v>
      </c>
      <c r="H59" s="202">
        <f t="shared" si="2"/>
        <v>2</v>
      </c>
      <c r="I59" s="124">
        <f t="shared" si="10"/>
        <v>0.08003665678880927</v>
      </c>
    </row>
    <row r="60" spans="1:9" ht="16.5" customHeight="1">
      <c r="A60" s="108" t="s">
        <v>15</v>
      </c>
      <c r="B60" s="62">
        <v>0</v>
      </c>
      <c r="C60" s="63">
        <v>0</v>
      </c>
      <c r="D60" s="64">
        <v>0</v>
      </c>
      <c r="E60" s="63">
        <v>0</v>
      </c>
      <c r="F60" s="64">
        <v>0</v>
      </c>
      <c r="G60" s="65">
        <v>0</v>
      </c>
      <c r="H60" s="202">
        <f t="shared" si="2"/>
        <v>0</v>
      </c>
      <c r="I60" s="112">
        <f t="shared" si="10"/>
        <v>0</v>
      </c>
    </row>
    <row r="61" spans="1:9" ht="16.5" customHeight="1">
      <c r="A61" s="29" t="s">
        <v>16</v>
      </c>
      <c r="B61" s="52">
        <v>0</v>
      </c>
      <c r="C61" s="53">
        <v>0</v>
      </c>
      <c r="D61" s="54">
        <v>0</v>
      </c>
      <c r="E61" s="53">
        <v>0</v>
      </c>
      <c r="F61" s="54">
        <v>0</v>
      </c>
      <c r="G61" s="55">
        <v>0</v>
      </c>
      <c r="H61" s="202">
        <f t="shared" si="2"/>
        <v>0</v>
      </c>
      <c r="I61" s="114">
        <f t="shared" si="10"/>
        <v>0</v>
      </c>
    </row>
    <row r="62" spans="1:9" s="69" customFormat="1" ht="16.5" customHeight="1">
      <c r="A62" s="75" t="s">
        <v>39</v>
      </c>
      <c r="B62" s="129">
        <f aca="true" t="shared" si="14" ref="B62:G62">SUM(B63:B66)</f>
        <v>10</v>
      </c>
      <c r="C62" s="167">
        <f t="shared" si="14"/>
        <v>2</v>
      </c>
      <c r="D62" s="168">
        <f t="shared" si="14"/>
        <v>19</v>
      </c>
      <c r="E62" s="167">
        <f t="shared" si="14"/>
        <v>30</v>
      </c>
      <c r="F62" s="168">
        <f t="shared" si="14"/>
        <v>13</v>
      </c>
      <c r="G62" s="169">
        <f t="shared" si="14"/>
        <v>29</v>
      </c>
      <c r="H62" s="170">
        <f t="shared" si="2"/>
        <v>103</v>
      </c>
      <c r="I62" s="171">
        <f aca="true" t="shared" si="15" ref="I62:I76">H62/B$77*100000</f>
        <v>4.121887824623677</v>
      </c>
    </row>
    <row r="63" spans="1:9" s="104" customFormat="1" ht="16.5" customHeight="1">
      <c r="A63" s="108" t="s">
        <v>13</v>
      </c>
      <c r="B63" s="35">
        <v>7</v>
      </c>
      <c r="C63" s="22">
        <v>1</v>
      </c>
      <c r="D63" s="32">
        <v>2</v>
      </c>
      <c r="E63" s="22">
        <v>5</v>
      </c>
      <c r="F63" s="22">
        <v>3</v>
      </c>
      <c r="G63" s="32">
        <v>18</v>
      </c>
      <c r="H63" s="202">
        <f t="shared" si="2"/>
        <v>36</v>
      </c>
      <c r="I63" s="112">
        <f t="shared" si="15"/>
        <v>1.440659822198567</v>
      </c>
    </row>
    <row r="64" spans="1:9" s="104" customFormat="1" ht="16.5" customHeight="1">
      <c r="A64" s="108" t="s">
        <v>14</v>
      </c>
      <c r="B64" s="62">
        <v>3</v>
      </c>
      <c r="C64" s="63">
        <v>1</v>
      </c>
      <c r="D64" s="64">
        <v>16</v>
      </c>
      <c r="E64" s="63">
        <v>25</v>
      </c>
      <c r="F64" s="64">
        <v>10</v>
      </c>
      <c r="G64" s="65">
        <v>11</v>
      </c>
      <c r="H64" s="202">
        <f t="shared" si="2"/>
        <v>66</v>
      </c>
      <c r="I64" s="112">
        <f t="shared" si="15"/>
        <v>2.641209674030706</v>
      </c>
    </row>
    <row r="65" spans="1:9" s="104" customFormat="1" ht="16.5" customHeight="1">
      <c r="A65" s="108" t="s">
        <v>15</v>
      </c>
      <c r="B65" s="35">
        <v>0</v>
      </c>
      <c r="C65" s="22">
        <v>0</v>
      </c>
      <c r="D65" s="32">
        <v>1</v>
      </c>
      <c r="E65" s="22">
        <v>0</v>
      </c>
      <c r="F65" s="32">
        <v>0</v>
      </c>
      <c r="G65" s="23">
        <v>0</v>
      </c>
      <c r="H65" s="202">
        <f t="shared" si="2"/>
        <v>1</v>
      </c>
      <c r="I65" s="124">
        <f t="shared" si="15"/>
        <v>0.04001832839440463</v>
      </c>
    </row>
    <row r="66" spans="1:9" s="104" customFormat="1" ht="16.5" customHeight="1">
      <c r="A66" s="29" t="s">
        <v>16</v>
      </c>
      <c r="B66" s="62">
        <v>0</v>
      </c>
      <c r="C66" s="63">
        <v>0</v>
      </c>
      <c r="D66" s="64">
        <v>0</v>
      </c>
      <c r="E66" s="63">
        <v>0</v>
      </c>
      <c r="F66" s="64">
        <v>0</v>
      </c>
      <c r="G66" s="65">
        <v>0</v>
      </c>
      <c r="H66" s="202">
        <f t="shared" si="2"/>
        <v>0</v>
      </c>
      <c r="I66" s="112">
        <f t="shared" si="15"/>
        <v>0</v>
      </c>
    </row>
    <row r="67" spans="1:9" s="69" customFormat="1" ht="16.5" customHeight="1">
      <c r="A67" s="75" t="s">
        <v>40</v>
      </c>
      <c r="B67" s="166">
        <f aca="true" t="shared" si="16" ref="B67:G67">SUM(B68:B71)</f>
        <v>4</v>
      </c>
      <c r="C67" s="167">
        <f t="shared" si="16"/>
        <v>5</v>
      </c>
      <c r="D67" s="168">
        <f t="shared" si="16"/>
        <v>16</v>
      </c>
      <c r="E67" s="167">
        <f t="shared" si="16"/>
        <v>24</v>
      </c>
      <c r="F67" s="168">
        <f t="shared" si="16"/>
        <v>3</v>
      </c>
      <c r="G67" s="169">
        <f t="shared" si="16"/>
        <v>13</v>
      </c>
      <c r="H67" s="170">
        <f t="shared" si="2"/>
        <v>65</v>
      </c>
      <c r="I67" s="171">
        <f t="shared" si="15"/>
        <v>2.6011913456363014</v>
      </c>
    </row>
    <row r="68" spans="1:9" s="104" customFormat="1" ht="16.5" customHeight="1">
      <c r="A68" s="108" t="s">
        <v>13</v>
      </c>
      <c r="B68" s="35">
        <v>0</v>
      </c>
      <c r="C68" s="22">
        <v>3</v>
      </c>
      <c r="D68" s="32">
        <v>4</v>
      </c>
      <c r="E68" s="22">
        <v>11</v>
      </c>
      <c r="F68" s="32">
        <v>2</v>
      </c>
      <c r="G68" s="23">
        <v>13</v>
      </c>
      <c r="H68" s="202">
        <f t="shared" si="2"/>
        <v>33</v>
      </c>
      <c r="I68" s="112">
        <f t="shared" si="15"/>
        <v>1.320604837015353</v>
      </c>
    </row>
    <row r="69" spans="1:9" s="104" customFormat="1" ht="16.5" customHeight="1">
      <c r="A69" s="108" t="s">
        <v>14</v>
      </c>
      <c r="B69" s="35">
        <v>1</v>
      </c>
      <c r="C69" s="22">
        <v>0</v>
      </c>
      <c r="D69" s="32">
        <v>2</v>
      </c>
      <c r="E69" s="22">
        <v>1</v>
      </c>
      <c r="F69" s="32">
        <v>0</v>
      </c>
      <c r="G69" s="23">
        <v>0</v>
      </c>
      <c r="H69" s="202">
        <f aca="true" t="shared" si="17" ref="H69:H75">SUM(B69:G69)</f>
        <v>4</v>
      </c>
      <c r="I69" s="124">
        <f t="shared" si="15"/>
        <v>0.16007331357761853</v>
      </c>
    </row>
    <row r="70" spans="1:9" s="104" customFormat="1" ht="16.5" customHeight="1">
      <c r="A70" s="108" t="s">
        <v>15</v>
      </c>
      <c r="B70" s="35">
        <v>3</v>
      </c>
      <c r="C70" s="22">
        <v>2</v>
      </c>
      <c r="D70" s="32">
        <v>9</v>
      </c>
      <c r="E70" s="22">
        <v>11</v>
      </c>
      <c r="F70" s="32">
        <v>0</v>
      </c>
      <c r="G70" s="23">
        <v>0</v>
      </c>
      <c r="H70" s="202">
        <f t="shared" si="17"/>
        <v>25</v>
      </c>
      <c r="I70" s="112">
        <f t="shared" si="15"/>
        <v>1.0004582098601158</v>
      </c>
    </row>
    <row r="71" spans="1:9" s="104" customFormat="1" ht="16.5" customHeight="1">
      <c r="A71" s="24" t="s">
        <v>16</v>
      </c>
      <c r="B71" s="36">
        <v>0</v>
      </c>
      <c r="C71" s="25">
        <v>0</v>
      </c>
      <c r="D71" s="33">
        <v>1</v>
      </c>
      <c r="E71" s="25">
        <v>1</v>
      </c>
      <c r="F71" s="33">
        <v>1</v>
      </c>
      <c r="G71" s="26">
        <v>0</v>
      </c>
      <c r="H71" s="202">
        <f t="shared" si="17"/>
        <v>3</v>
      </c>
      <c r="I71" s="157">
        <f t="shared" si="15"/>
        <v>0.12005498518321392</v>
      </c>
    </row>
    <row r="72" spans="1:10" s="69" customFormat="1" ht="21" customHeight="1">
      <c r="A72" s="139" t="s">
        <v>2</v>
      </c>
      <c r="B72" s="178">
        <f aca="true" t="shared" si="18" ref="B72:G72">B5+B10+B15+B20+B25+B30+B34+B36+B44+B45+B47+B51+B52+B54+B59+B63+B68</f>
        <v>42</v>
      </c>
      <c r="C72" s="178">
        <f t="shared" si="18"/>
        <v>66</v>
      </c>
      <c r="D72" s="178">
        <f t="shared" si="18"/>
        <v>127</v>
      </c>
      <c r="E72" s="178">
        <f t="shared" si="18"/>
        <v>144</v>
      </c>
      <c r="F72" s="178">
        <f t="shared" si="18"/>
        <v>57</v>
      </c>
      <c r="G72" s="178">
        <f t="shared" si="18"/>
        <v>183</v>
      </c>
      <c r="H72" s="170">
        <f t="shared" si="17"/>
        <v>619</v>
      </c>
      <c r="I72" s="182">
        <f t="shared" si="15"/>
        <v>24.77134527613647</v>
      </c>
      <c r="J72" s="91"/>
    </row>
    <row r="73" spans="1:9" s="69" customFormat="1" ht="21" customHeight="1">
      <c r="A73" s="92" t="s">
        <v>3</v>
      </c>
      <c r="B73" s="129">
        <f aca="true" t="shared" si="19" ref="B73:G73">B6+B11+B16+B21+B26+B31+B42+B48+B55+B64+B69</f>
        <v>5</v>
      </c>
      <c r="C73" s="129">
        <f t="shared" si="19"/>
        <v>8</v>
      </c>
      <c r="D73" s="129">
        <f t="shared" si="19"/>
        <v>58</v>
      </c>
      <c r="E73" s="129">
        <f t="shared" si="19"/>
        <v>94</v>
      </c>
      <c r="F73" s="129">
        <f t="shared" si="19"/>
        <v>27</v>
      </c>
      <c r="G73" s="129">
        <f t="shared" si="19"/>
        <v>32</v>
      </c>
      <c r="H73" s="170">
        <f t="shared" si="17"/>
        <v>224</v>
      </c>
      <c r="I73" s="126">
        <f t="shared" si="15"/>
        <v>8.964105560346638</v>
      </c>
    </row>
    <row r="74" spans="1:9" s="69" customFormat="1" ht="21" customHeight="1">
      <c r="A74" s="98" t="s">
        <v>4</v>
      </c>
      <c r="B74" s="183">
        <f aca="true" t="shared" si="20" ref="B74:G74">B7+B12+B17+B22+B27+B32+B49+B56+B60+B65+B70</f>
        <v>23</v>
      </c>
      <c r="C74" s="183">
        <f t="shared" si="20"/>
        <v>58</v>
      </c>
      <c r="D74" s="183">
        <f t="shared" si="20"/>
        <v>90</v>
      </c>
      <c r="E74" s="183">
        <f t="shared" si="20"/>
        <v>41</v>
      </c>
      <c r="F74" s="183">
        <f t="shared" si="20"/>
        <v>1</v>
      </c>
      <c r="G74" s="183">
        <f t="shared" si="20"/>
        <v>3</v>
      </c>
      <c r="H74" s="170">
        <f t="shared" si="17"/>
        <v>216</v>
      </c>
      <c r="I74" s="188">
        <f t="shared" si="15"/>
        <v>8.643958933191401</v>
      </c>
    </row>
    <row r="75" spans="1:9" s="69" customFormat="1" ht="21" customHeight="1">
      <c r="A75" s="92" t="s">
        <v>31</v>
      </c>
      <c r="B75" s="129">
        <f aca="true" t="shared" si="21" ref="B75:G75">B8+B13+B18+B23+B28+B33+B43+B50+B57+B61+B66+B71</f>
        <v>1</v>
      </c>
      <c r="C75" s="129">
        <f t="shared" si="21"/>
        <v>0</v>
      </c>
      <c r="D75" s="129">
        <f t="shared" si="21"/>
        <v>1</v>
      </c>
      <c r="E75" s="129">
        <f t="shared" si="21"/>
        <v>1</v>
      </c>
      <c r="F75" s="129">
        <f t="shared" si="21"/>
        <v>1</v>
      </c>
      <c r="G75" s="129">
        <f t="shared" si="21"/>
        <v>0</v>
      </c>
      <c r="H75" s="170">
        <f t="shared" si="17"/>
        <v>4</v>
      </c>
      <c r="I75" s="127">
        <f t="shared" si="15"/>
        <v>0.16007331357761853</v>
      </c>
    </row>
    <row r="76" spans="1:9" s="69" customFormat="1" ht="21" customHeight="1">
      <c r="A76" s="107" t="s">
        <v>1</v>
      </c>
      <c r="B76" s="174">
        <f>B4+B9+B14+B219+B24+B29+B34+B35+B44+B45+B46+B51+B52+B53+B58+B62+B67</f>
        <v>71</v>
      </c>
      <c r="C76" s="174">
        <f aca="true" t="shared" si="22" ref="C76:H76">C4+C9+C14+C19+C24+C29+C34+C35+C44+C45+C46+C51+C52+C53+C58+C62+C67</f>
        <v>132</v>
      </c>
      <c r="D76" s="174">
        <f t="shared" si="22"/>
        <v>276</v>
      </c>
      <c r="E76" s="174">
        <f t="shared" si="22"/>
        <v>280</v>
      </c>
      <c r="F76" s="174">
        <f t="shared" si="22"/>
        <v>86</v>
      </c>
      <c r="G76" s="174">
        <f t="shared" si="22"/>
        <v>218</v>
      </c>
      <c r="H76" s="174">
        <f t="shared" si="22"/>
        <v>1063</v>
      </c>
      <c r="I76" s="189">
        <f t="shared" si="15"/>
        <v>42.53948308325213</v>
      </c>
    </row>
    <row r="77" spans="1:9" ht="27.75" customHeight="1">
      <c r="A77" s="158" t="s">
        <v>28</v>
      </c>
      <c r="B77" s="282">
        <v>2498855</v>
      </c>
      <c r="C77" s="282"/>
      <c r="D77" s="282"/>
      <c r="E77" s="282"/>
      <c r="F77" s="282"/>
      <c r="G77" s="282"/>
      <c r="H77" s="282"/>
      <c r="I77" s="282"/>
    </row>
    <row r="78" spans="1:9" ht="21" customHeight="1">
      <c r="A78" s="164" t="s">
        <v>33</v>
      </c>
      <c r="B78" s="161"/>
      <c r="C78" s="159"/>
      <c r="D78" s="160"/>
      <c r="E78" s="161"/>
      <c r="F78" s="159"/>
      <c r="G78" s="162"/>
      <c r="H78" s="163"/>
      <c r="I78" s="163"/>
    </row>
    <row r="79" spans="1:9" ht="24" customHeight="1">
      <c r="A79" s="165" t="s">
        <v>53</v>
      </c>
      <c r="B79" s="161"/>
      <c r="C79" s="159"/>
      <c r="D79" s="160"/>
      <c r="E79" s="161"/>
      <c r="F79" s="159"/>
      <c r="G79" s="162"/>
      <c r="H79" s="163"/>
      <c r="I79" s="163"/>
    </row>
    <row r="80" spans="1:10" ht="15.75">
      <c r="A80" s="17"/>
      <c r="B80" s="10"/>
      <c r="C80" s="2"/>
      <c r="E80" s="10"/>
      <c r="F80" s="2"/>
      <c r="J80" s="201"/>
    </row>
    <row r="81" spans="1:9" ht="15">
      <c r="A81" s="8"/>
      <c r="B81" s="196"/>
      <c r="C81" s="196"/>
      <c r="D81" s="197"/>
      <c r="E81" s="198"/>
      <c r="F81" s="198"/>
      <c r="G81" s="197"/>
      <c r="H81" s="197"/>
      <c r="I81" s="196"/>
    </row>
    <row r="82" spans="2:9" ht="15">
      <c r="B82" s="198"/>
      <c r="C82" s="196"/>
      <c r="D82" s="197"/>
      <c r="E82" s="198"/>
      <c r="F82" s="196"/>
      <c r="G82" s="197"/>
      <c r="H82" s="197"/>
      <c r="I82" s="196"/>
    </row>
    <row r="83" spans="2:9" ht="15">
      <c r="B83" s="198"/>
      <c r="C83" s="196"/>
      <c r="D83" s="197"/>
      <c r="E83" s="198"/>
      <c r="F83" s="196"/>
      <c r="G83" s="197"/>
      <c r="H83" s="197"/>
      <c r="I83" s="196"/>
    </row>
    <row r="84" spans="2:9" ht="15">
      <c r="B84" s="198"/>
      <c r="C84" s="196"/>
      <c r="D84" s="197"/>
      <c r="E84" s="198"/>
      <c r="F84" s="196"/>
      <c r="G84" s="197"/>
      <c r="H84" s="197"/>
      <c r="I84" s="196"/>
    </row>
    <row r="85" spans="2:9" ht="15">
      <c r="B85" s="204"/>
      <c r="C85" s="199"/>
      <c r="D85" s="200"/>
      <c r="E85" s="198"/>
      <c r="F85" s="199"/>
      <c r="G85" s="200"/>
      <c r="H85" s="197"/>
      <c r="I85" s="196"/>
    </row>
    <row r="86" spans="2:7" ht="15">
      <c r="B86" s="10"/>
      <c r="C86" s="11"/>
      <c r="D86" s="40"/>
      <c r="E86" s="10"/>
      <c r="F86" s="11"/>
      <c r="G86" s="12"/>
    </row>
    <row r="87" spans="2:7" ht="15">
      <c r="B87" s="10"/>
      <c r="C87" s="11"/>
      <c r="D87" s="40"/>
      <c r="E87" s="10"/>
      <c r="F87" s="11"/>
      <c r="G87" s="12"/>
    </row>
    <row r="88" spans="2:5" ht="15">
      <c r="B88" s="10"/>
      <c r="E88" s="10"/>
    </row>
    <row r="89" spans="2:7" ht="15">
      <c r="B89" s="10"/>
      <c r="C89" s="11"/>
      <c r="D89" s="40"/>
      <c r="E89" s="10"/>
      <c r="F89" s="11"/>
      <c r="G89" s="12"/>
    </row>
    <row r="90" spans="2:7" ht="15">
      <c r="B90" s="10"/>
      <c r="C90" s="11"/>
      <c r="D90" s="40"/>
      <c r="E90" s="10"/>
      <c r="F90" s="11"/>
      <c r="G90" s="12"/>
    </row>
    <row r="91" spans="2:7" ht="15">
      <c r="B91" s="10"/>
      <c r="C91" s="11"/>
      <c r="D91" s="40"/>
      <c r="E91" s="10"/>
      <c r="F91" s="11"/>
      <c r="G91" s="12"/>
    </row>
    <row r="92" spans="2:7" ht="15">
      <c r="B92" s="10"/>
      <c r="C92" s="11"/>
      <c r="D92" s="40"/>
      <c r="E92" s="10"/>
      <c r="F92" s="11"/>
      <c r="G92" s="12"/>
    </row>
    <row r="93" spans="2:7" ht="15">
      <c r="B93" s="10"/>
      <c r="C93" s="11"/>
      <c r="D93" s="40"/>
      <c r="E93" s="10"/>
      <c r="F93" s="11"/>
      <c r="G93" s="12"/>
    </row>
    <row r="94" spans="2:5" ht="15">
      <c r="B94" s="10"/>
      <c r="E94" s="10"/>
    </row>
    <row r="95" spans="2:7" ht="15">
      <c r="B95" s="10"/>
      <c r="C95" s="11"/>
      <c r="D95" s="40"/>
      <c r="E95" s="10"/>
      <c r="F95" s="11"/>
      <c r="G95" s="12"/>
    </row>
    <row r="96" spans="2:7" ht="15">
      <c r="B96" s="10"/>
      <c r="C96" s="11"/>
      <c r="D96" s="40"/>
      <c r="E96" s="10"/>
      <c r="F96" s="11"/>
      <c r="G96" s="12"/>
    </row>
    <row r="97" spans="2:7" ht="15">
      <c r="B97" s="10"/>
      <c r="C97" s="11"/>
      <c r="D97" s="40"/>
      <c r="E97" s="10"/>
      <c r="F97" s="11"/>
      <c r="G97" s="12"/>
    </row>
    <row r="98" spans="2:7" ht="15">
      <c r="B98" s="10"/>
      <c r="C98" s="11"/>
      <c r="D98" s="40"/>
      <c r="E98" s="10"/>
      <c r="F98" s="11"/>
      <c r="G98" s="12"/>
    </row>
    <row r="99" spans="2:7" ht="15">
      <c r="B99" s="10"/>
      <c r="C99" s="11"/>
      <c r="D99" s="40"/>
      <c r="E99" s="10"/>
      <c r="F99" s="11"/>
      <c r="G99" s="12"/>
    </row>
    <row r="100" spans="2:6" ht="15">
      <c r="B100" s="10"/>
      <c r="C100" s="11"/>
      <c r="E100" s="10"/>
      <c r="F100" s="11"/>
    </row>
    <row r="101" spans="2:6" ht="15">
      <c r="B101" s="3"/>
      <c r="C101" s="11"/>
      <c r="E101" s="3"/>
      <c r="F101" s="11"/>
    </row>
    <row r="102" spans="2:6" ht="15">
      <c r="B102" s="3"/>
      <c r="C102" s="11"/>
      <c r="E102" s="3"/>
      <c r="F102" s="11"/>
    </row>
    <row r="103" spans="2:5" ht="15">
      <c r="B103" s="3"/>
      <c r="E103" s="3"/>
    </row>
    <row r="104" spans="2:5" ht="15">
      <c r="B104" s="3"/>
      <c r="E104" s="3"/>
    </row>
    <row r="105" spans="2:7" ht="15">
      <c r="B105" s="13"/>
      <c r="C105" s="5"/>
      <c r="D105" s="41"/>
      <c r="E105" s="13"/>
      <c r="F105" s="5"/>
      <c r="G105" s="5"/>
    </row>
    <row r="106" spans="2:7" ht="15">
      <c r="B106" s="3"/>
      <c r="D106" s="41"/>
      <c r="E106" s="3"/>
      <c r="G106" s="5"/>
    </row>
    <row r="107" spans="2:7" ht="15">
      <c r="B107" s="3"/>
      <c r="D107" s="41"/>
      <c r="E107" s="3"/>
      <c r="G107" s="5"/>
    </row>
    <row r="108" spans="1:5" ht="15.75">
      <c r="A108" s="14"/>
      <c r="B108" s="3"/>
      <c r="E108" s="3"/>
    </row>
    <row r="109" spans="1:8" ht="15.75">
      <c r="A109" s="14"/>
      <c r="B109" s="3"/>
      <c r="E109" s="3"/>
      <c r="H109" s="3"/>
    </row>
    <row r="110" spans="1:9" ht="15.75">
      <c r="A110" s="14"/>
      <c r="B110" s="3"/>
      <c r="C110" s="11"/>
      <c r="D110" s="40"/>
      <c r="E110" s="3"/>
      <c r="F110" s="11"/>
      <c r="G110" s="12"/>
      <c r="I110" s="12"/>
    </row>
    <row r="111" spans="2:7" ht="15">
      <c r="B111" s="3"/>
      <c r="C111" s="11"/>
      <c r="D111" s="40"/>
      <c r="E111" s="3"/>
      <c r="F111" s="11"/>
      <c r="G111" s="12"/>
    </row>
    <row r="112" spans="2:7" ht="15">
      <c r="B112" s="3"/>
      <c r="C112" s="11"/>
      <c r="D112" s="40"/>
      <c r="E112" s="3"/>
      <c r="F112" s="11"/>
      <c r="G112" s="12"/>
    </row>
    <row r="113" spans="2:7" ht="15">
      <c r="B113" s="3"/>
      <c r="C113" s="11"/>
      <c r="D113" s="40"/>
      <c r="E113" s="3"/>
      <c r="F113" s="11"/>
      <c r="G113" s="12"/>
    </row>
    <row r="114" spans="2:7" ht="15">
      <c r="B114" s="3"/>
      <c r="C114" s="11"/>
      <c r="D114" s="40"/>
      <c r="E114" s="3"/>
      <c r="F114" s="11"/>
      <c r="G114" s="12"/>
    </row>
    <row r="115" spans="1:7" ht="15.75">
      <c r="A115" s="6"/>
      <c r="B115" s="3"/>
      <c r="C115" s="11"/>
      <c r="D115" s="40"/>
      <c r="E115" s="3"/>
      <c r="F115" s="11"/>
      <c r="G115" s="12"/>
    </row>
    <row r="116" spans="2:5" ht="15">
      <c r="B116" s="3"/>
      <c r="E116" s="3"/>
    </row>
    <row r="117" spans="1:5" ht="15.75">
      <c r="A117" s="6"/>
      <c r="B117" s="3"/>
      <c r="E117" s="3"/>
    </row>
    <row r="118" spans="1:5" ht="15.75">
      <c r="A118" s="4"/>
      <c r="B118" s="3"/>
      <c r="E118" s="3"/>
    </row>
    <row r="119" spans="2:5" ht="15">
      <c r="B119" s="3"/>
      <c r="E119" s="3"/>
    </row>
    <row r="120" spans="1:7" ht="15.75">
      <c r="A120" s="6"/>
      <c r="C120" s="11"/>
      <c r="D120" s="40"/>
      <c r="F120" s="11"/>
      <c r="G120" s="12"/>
    </row>
    <row r="121" spans="1:6" ht="15.75">
      <c r="A121" s="6"/>
      <c r="C121" s="11"/>
      <c r="F121" s="11"/>
    </row>
    <row r="122" spans="3:6" ht="15">
      <c r="C122" s="11"/>
      <c r="F122" s="11"/>
    </row>
    <row r="123" spans="3:6" ht="15">
      <c r="C123" s="11"/>
      <c r="F123" s="11"/>
    </row>
    <row r="124" spans="3:6" ht="15">
      <c r="C124" s="11"/>
      <c r="F124" s="11"/>
    </row>
    <row r="125" spans="3:6" ht="15">
      <c r="C125" s="11"/>
      <c r="F125" s="11"/>
    </row>
    <row r="126" spans="3:6" ht="15">
      <c r="C126" s="11"/>
      <c r="F126" s="11"/>
    </row>
    <row r="127" spans="3:6" ht="15">
      <c r="C127" s="11"/>
      <c r="F127" s="11"/>
    </row>
    <row r="128" spans="3:6" ht="15">
      <c r="C128" s="11"/>
      <c r="F128" s="11"/>
    </row>
    <row r="129" spans="3:6" ht="15">
      <c r="C129" s="11"/>
      <c r="F129" s="11"/>
    </row>
    <row r="130" spans="3:6" ht="15">
      <c r="C130" s="11"/>
      <c r="F130" s="11"/>
    </row>
    <row r="131" spans="2:5" ht="15">
      <c r="B131" s="5"/>
      <c r="E131" s="5"/>
    </row>
    <row r="132" spans="2:7" ht="15">
      <c r="B132" s="5"/>
      <c r="C132" s="5"/>
      <c r="D132" s="41"/>
      <c r="E132" s="5"/>
      <c r="F132" s="5"/>
      <c r="G132" s="5"/>
    </row>
    <row r="133" spans="4:7" ht="15">
      <c r="D133" s="41"/>
      <c r="G133" s="5"/>
    </row>
    <row r="135" spans="3:6" ht="15">
      <c r="C135" s="11"/>
      <c r="F135" s="11"/>
    </row>
    <row r="136" spans="3:6" ht="15">
      <c r="C136" s="11"/>
      <c r="F136" s="11"/>
    </row>
    <row r="137" spans="3:6" ht="15">
      <c r="C137" s="11"/>
      <c r="F137" s="11"/>
    </row>
    <row r="138" spans="3:6" ht="15">
      <c r="C138" s="11"/>
      <c r="F138" s="11"/>
    </row>
    <row r="139" spans="3:6" ht="15">
      <c r="C139" s="11"/>
      <c r="F139" s="11"/>
    </row>
    <row r="140" spans="3:6" ht="15">
      <c r="C140" s="11"/>
      <c r="F140" s="11"/>
    </row>
    <row r="141" spans="2:7" ht="15">
      <c r="B141" s="9"/>
      <c r="C141" s="15"/>
      <c r="D141" s="42"/>
      <c r="E141" s="9"/>
      <c r="F141" s="15"/>
      <c r="G141" s="9"/>
    </row>
    <row r="142" spans="3:6" ht="15">
      <c r="C142" s="11"/>
      <c r="F142" s="11"/>
    </row>
    <row r="143" spans="3:6" ht="15">
      <c r="C143" s="11"/>
      <c r="F143" s="11"/>
    </row>
    <row r="144" spans="3:6" ht="15">
      <c r="C144" s="11"/>
      <c r="F144" s="11"/>
    </row>
    <row r="145" spans="3:6" ht="15">
      <c r="C145" s="11"/>
      <c r="F145" s="11"/>
    </row>
    <row r="146" spans="3:6" ht="15">
      <c r="C146" s="11"/>
      <c r="F146" s="11"/>
    </row>
    <row r="147" spans="3:6" ht="15">
      <c r="C147" s="11"/>
      <c r="F147" s="11"/>
    </row>
    <row r="148" spans="3:6" ht="15">
      <c r="C148" s="11"/>
      <c r="F148" s="11"/>
    </row>
    <row r="149" spans="3:6" ht="15">
      <c r="C149" s="11"/>
      <c r="F149" s="11"/>
    </row>
    <row r="150" spans="3:6" ht="15">
      <c r="C150" s="11"/>
      <c r="F150" s="11"/>
    </row>
    <row r="151" spans="3:6" ht="15">
      <c r="C151" s="11"/>
      <c r="F151" s="11"/>
    </row>
    <row r="152" spans="3:6" ht="15">
      <c r="C152" s="11"/>
      <c r="F152" s="11"/>
    </row>
    <row r="153" spans="3:6" ht="15">
      <c r="C153" s="11"/>
      <c r="F153" s="11"/>
    </row>
    <row r="154" spans="3:6" ht="15">
      <c r="C154" s="11"/>
      <c r="F154" s="11"/>
    </row>
    <row r="155" spans="3:6" ht="15">
      <c r="C155" s="11"/>
      <c r="F155" s="11"/>
    </row>
    <row r="156" spans="2:7" ht="15">
      <c r="B156" s="9"/>
      <c r="C156" s="15"/>
      <c r="D156" s="42"/>
      <c r="E156" s="9"/>
      <c r="F156" s="15"/>
      <c r="G156" s="9"/>
    </row>
    <row r="157" spans="3:6" ht="15">
      <c r="C157" s="11"/>
      <c r="F157" s="11"/>
    </row>
    <row r="158" spans="2:7" ht="15">
      <c r="B158" s="9"/>
      <c r="C158" s="15"/>
      <c r="D158" s="43"/>
      <c r="E158" s="9"/>
      <c r="F158" s="15"/>
      <c r="G158" s="16"/>
    </row>
    <row r="159" spans="3:6" ht="15">
      <c r="C159" s="11"/>
      <c r="F159" s="11"/>
    </row>
    <row r="160" spans="3:6" ht="15">
      <c r="C160" s="11"/>
      <c r="F160" s="11"/>
    </row>
    <row r="161" spans="3:6" ht="15">
      <c r="C161" s="11"/>
      <c r="F161" s="11"/>
    </row>
    <row r="162" spans="3:6" ht="15">
      <c r="C162" s="11"/>
      <c r="F162" s="11"/>
    </row>
    <row r="163" spans="3:6" ht="15">
      <c r="C163" s="11"/>
      <c r="F163" s="11"/>
    </row>
    <row r="164" spans="3:6" ht="15">
      <c r="C164" s="11"/>
      <c r="F164" s="11"/>
    </row>
    <row r="165" spans="3:6" ht="15">
      <c r="C165" s="11"/>
      <c r="F165" s="11"/>
    </row>
    <row r="166" spans="3:6" ht="15">
      <c r="C166" s="11"/>
      <c r="F166" s="11"/>
    </row>
    <row r="167" spans="3:6" ht="15">
      <c r="C167" s="11"/>
      <c r="F167" s="11"/>
    </row>
    <row r="168" spans="3:6" ht="15">
      <c r="C168" s="11"/>
      <c r="F168" s="11"/>
    </row>
    <row r="169" spans="3:6" ht="15">
      <c r="C169" s="11"/>
      <c r="F169" s="11"/>
    </row>
    <row r="174" spans="4:7" ht="15">
      <c r="D174" s="44"/>
      <c r="G174" s="11"/>
    </row>
    <row r="175" spans="4:7" ht="15">
      <c r="D175" s="44"/>
      <c r="G175" s="11"/>
    </row>
    <row r="176" spans="4:7" ht="15">
      <c r="D176" s="44"/>
      <c r="G176" s="11"/>
    </row>
    <row r="177" spans="4:7" ht="15">
      <c r="D177" s="44"/>
      <c r="G177" s="11"/>
    </row>
    <row r="178" spans="4:7" ht="15">
      <c r="D178" s="44"/>
      <c r="G178" s="11"/>
    </row>
    <row r="179" spans="4:7" ht="15">
      <c r="D179" s="44"/>
      <c r="G179" s="11"/>
    </row>
    <row r="180" spans="4:7" ht="15">
      <c r="D180" s="44"/>
      <c r="G180" s="11"/>
    </row>
    <row r="181" spans="4:7" ht="15">
      <c r="D181" s="44"/>
      <c r="G181" s="11"/>
    </row>
    <row r="182" spans="4:7" ht="15">
      <c r="D182" s="44"/>
      <c r="G182" s="11"/>
    </row>
    <row r="183" spans="4:7" ht="15">
      <c r="D183" s="44"/>
      <c r="G183" s="11"/>
    </row>
    <row r="184" spans="4:7" ht="15">
      <c r="D184" s="44"/>
      <c r="G184" s="11"/>
    </row>
    <row r="185" spans="4:7" ht="15">
      <c r="D185" s="44"/>
      <c r="G185" s="11"/>
    </row>
    <row r="186" spans="4:7" ht="15">
      <c r="D186" s="44"/>
      <c r="G186" s="11"/>
    </row>
  </sheetData>
  <sheetProtection/>
  <mergeCells count="3">
    <mergeCell ref="A2:A3"/>
    <mergeCell ref="B2:G2"/>
    <mergeCell ref="B77:I7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2"/>
  <sheetViews>
    <sheetView zoomScale="70" zoomScaleNormal="70" zoomScalePageLayoutView="0" workbookViewId="0" topLeftCell="A1">
      <selection activeCell="A12" sqref="A12"/>
    </sheetView>
  </sheetViews>
  <sheetFormatPr defaultColWidth="11.5" defaultRowHeight="14.25"/>
  <cols>
    <col min="1" max="1" width="47.796875" style="1" customWidth="1"/>
    <col min="2" max="2" width="10.69921875" style="1" customWidth="1"/>
    <col min="3" max="3" width="9.69921875" style="1" customWidth="1"/>
    <col min="4" max="4" width="9.69921875" style="39" customWidth="1"/>
    <col min="5" max="7" width="9.69921875" style="1" customWidth="1"/>
    <col min="8" max="8" width="10.796875" style="1" customWidth="1"/>
    <col min="9" max="9" width="13" style="1" customWidth="1"/>
    <col min="10" max="10" width="15.19921875" style="1" customWidth="1"/>
    <col min="11" max="16384" width="11.5" style="1" customWidth="1"/>
  </cols>
  <sheetData>
    <row r="1" spans="1:9" s="18" customFormat="1" ht="30.75" customHeight="1">
      <c r="A1" s="67" t="s">
        <v>52</v>
      </c>
      <c r="B1" s="19"/>
      <c r="C1" s="20"/>
      <c r="D1" s="38"/>
      <c r="E1" s="19"/>
      <c r="F1" s="20"/>
      <c r="G1" s="20"/>
      <c r="H1" s="20"/>
      <c r="I1" s="21"/>
    </row>
    <row r="2" spans="1:11" s="69" customFormat="1" ht="18.75" customHeight="1">
      <c r="A2" s="277" t="s">
        <v>0</v>
      </c>
      <c r="B2" s="279" t="s">
        <v>12</v>
      </c>
      <c r="C2" s="280"/>
      <c r="D2" s="280"/>
      <c r="E2" s="280"/>
      <c r="F2" s="280"/>
      <c r="G2" s="281"/>
      <c r="H2" s="68"/>
      <c r="I2" s="155" t="s">
        <v>5</v>
      </c>
      <c r="K2" s="70"/>
    </row>
    <row r="3" spans="1:11" s="69" customFormat="1" ht="16.5">
      <c r="A3" s="278"/>
      <c r="B3" s="71" t="s">
        <v>10</v>
      </c>
      <c r="C3" s="72" t="s">
        <v>11</v>
      </c>
      <c r="D3" s="72" t="s">
        <v>9</v>
      </c>
      <c r="E3" s="72" t="s">
        <v>6</v>
      </c>
      <c r="F3" s="72" t="s">
        <v>7</v>
      </c>
      <c r="G3" s="73" t="s">
        <v>8</v>
      </c>
      <c r="H3" s="74" t="s">
        <v>32</v>
      </c>
      <c r="I3" s="156">
        <v>100000</v>
      </c>
      <c r="J3" s="70"/>
      <c r="K3" s="70"/>
    </row>
    <row r="4" spans="1:14" s="69" customFormat="1" ht="16.5" customHeight="1">
      <c r="A4" s="75" t="s">
        <v>35</v>
      </c>
      <c r="B4" s="166">
        <f aca="true" t="shared" si="0" ref="B4:G4">SUM(B5:B8)</f>
        <v>1</v>
      </c>
      <c r="C4" s="167">
        <f t="shared" si="0"/>
        <v>4</v>
      </c>
      <c r="D4" s="168">
        <f t="shared" si="0"/>
        <v>8</v>
      </c>
      <c r="E4" s="167">
        <f t="shared" si="0"/>
        <v>15</v>
      </c>
      <c r="F4" s="168">
        <f t="shared" si="0"/>
        <v>0</v>
      </c>
      <c r="G4" s="169">
        <f t="shared" si="0"/>
        <v>0</v>
      </c>
      <c r="H4" s="170">
        <f>SUM(B4:G4)</f>
        <v>28</v>
      </c>
      <c r="I4" s="171">
        <f aca="true" t="shared" si="1" ref="I4:I35">H4/B$83*100000</f>
        <v>1.1275019469542549</v>
      </c>
      <c r="J4" s="70"/>
      <c r="K4" s="70"/>
      <c r="L4" s="70"/>
      <c r="M4" s="70"/>
      <c r="N4" s="70"/>
    </row>
    <row r="5" spans="1:9" s="104" customFormat="1" ht="16.5" customHeight="1">
      <c r="A5" s="108" t="s">
        <v>13</v>
      </c>
      <c r="B5" s="35">
        <v>0</v>
      </c>
      <c r="C5" s="22">
        <v>0</v>
      </c>
      <c r="D5" s="32">
        <v>0</v>
      </c>
      <c r="E5" s="22">
        <v>0</v>
      </c>
      <c r="F5" s="32">
        <v>0</v>
      </c>
      <c r="G5" s="23">
        <v>0</v>
      </c>
      <c r="H5" s="45">
        <f aca="true" t="shared" si="2" ref="H5:H68">SUM(B5:G5)</f>
        <v>0</v>
      </c>
      <c r="I5" s="112">
        <f t="shared" si="1"/>
        <v>0</v>
      </c>
    </row>
    <row r="6" spans="1:9" s="104" customFormat="1" ht="16.5" customHeight="1">
      <c r="A6" s="108" t="s">
        <v>14</v>
      </c>
      <c r="B6" s="35">
        <v>0</v>
      </c>
      <c r="C6" s="22">
        <v>0</v>
      </c>
      <c r="D6" s="32">
        <v>1</v>
      </c>
      <c r="E6" s="22">
        <v>6</v>
      </c>
      <c r="F6" s="32">
        <v>0</v>
      </c>
      <c r="G6" s="23">
        <v>0</v>
      </c>
      <c r="H6" s="45">
        <f t="shared" si="2"/>
        <v>7</v>
      </c>
      <c r="I6" s="124">
        <f t="shared" si="1"/>
        <v>0.2818754867385637</v>
      </c>
    </row>
    <row r="7" spans="1:9" s="104" customFormat="1" ht="16.5" customHeight="1">
      <c r="A7" s="108" t="s">
        <v>15</v>
      </c>
      <c r="B7" s="35">
        <v>1</v>
      </c>
      <c r="C7" s="22">
        <v>4</v>
      </c>
      <c r="D7" s="32">
        <v>7</v>
      </c>
      <c r="E7" s="22">
        <v>9</v>
      </c>
      <c r="F7" s="32">
        <v>0</v>
      </c>
      <c r="G7" s="23">
        <v>0</v>
      </c>
      <c r="H7" s="45">
        <f t="shared" si="2"/>
        <v>21</v>
      </c>
      <c r="I7" s="112">
        <f t="shared" si="1"/>
        <v>0.8456264602156912</v>
      </c>
    </row>
    <row r="8" spans="1:9" ht="16.5" customHeight="1">
      <c r="A8" s="29" t="s">
        <v>16</v>
      </c>
      <c r="B8" s="46">
        <v>0</v>
      </c>
      <c r="C8" s="47">
        <v>0</v>
      </c>
      <c r="D8" s="48">
        <v>0</v>
      </c>
      <c r="E8" s="47">
        <v>0</v>
      </c>
      <c r="F8" s="48">
        <v>0</v>
      </c>
      <c r="G8" s="49">
        <v>0</v>
      </c>
      <c r="H8" s="50">
        <f t="shared" si="2"/>
        <v>0</v>
      </c>
      <c r="I8" s="111">
        <f t="shared" si="1"/>
        <v>0</v>
      </c>
    </row>
    <row r="9" spans="1:9" s="69" customFormat="1" ht="16.5" customHeight="1">
      <c r="A9" s="75" t="s">
        <v>34</v>
      </c>
      <c r="B9" s="166">
        <f aca="true" t="shared" si="3" ref="B9:G9">SUM(B10:B13)</f>
        <v>16</v>
      </c>
      <c r="C9" s="167">
        <f t="shared" si="3"/>
        <v>3</v>
      </c>
      <c r="D9" s="168">
        <f t="shared" si="3"/>
        <v>12</v>
      </c>
      <c r="E9" s="167">
        <f t="shared" si="3"/>
        <v>13</v>
      </c>
      <c r="F9" s="168">
        <f t="shared" si="3"/>
        <v>8</v>
      </c>
      <c r="G9" s="169">
        <f t="shared" si="3"/>
        <v>1</v>
      </c>
      <c r="H9" s="170">
        <f t="shared" si="2"/>
        <v>53</v>
      </c>
      <c r="I9" s="171">
        <f t="shared" si="1"/>
        <v>2.1342001138776965</v>
      </c>
    </row>
    <row r="10" spans="1:9" s="104" customFormat="1" ht="16.5" customHeight="1">
      <c r="A10" s="108" t="s">
        <v>13</v>
      </c>
      <c r="B10" s="35">
        <v>16</v>
      </c>
      <c r="C10" s="22">
        <v>2</v>
      </c>
      <c r="D10" s="32">
        <v>11</v>
      </c>
      <c r="E10" s="22">
        <v>10</v>
      </c>
      <c r="F10" s="32">
        <v>6</v>
      </c>
      <c r="G10" s="23">
        <v>1</v>
      </c>
      <c r="H10" s="45">
        <f t="shared" si="2"/>
        <v>46</v>
      </c>
      <c r="I10" s="112">
        <f t="shared" si="1"/>
        <v>1.852324627139133</v>
      </c>
    </row>
    <row r="11" spans="1:9" s="104" customFormat="1" ht="16.5" customHeight="1">
      <c r="A11" s="108" t="s">
        <v>14</v>
      </c>
      <c r="B11" s="35">
        <v>0</v>
      </c>
      <c r="C11" s="22">
        <v>1</v>
      </c>
      <c r="D11" s="32">
        <v>1</v>
      </c>
      <c r="E11" s="22">
        <v>2</v>
      </c>
      <c r="F11" s="32">
        <v>2</v>
      </c>
      <c r="G11" s="23">
        <v>0</v>
      </c>
      <c r="H11" s="45">
        <f t="shared" si="2"/>
        <v>6</v>
      </c>
      <c r="I11" s="124">
        <f t="shared" si="1"/>
        <v>0.24160756006162606</v>
      </c>
    </row>
    <row r="12" spans="1:9" ht="16.5" customHeight="1">
      <c r="A12" s="108" t="s">
        <v>15</v>
      </c>
      <c r="B12" s="35">
        <v>0</v>
      </c>
      <c r="C12" s="22">
        <v>0</v>
      </c>
      <c r="D12" s="32">
        <v>0</v>
      </c>
      <c r="E12" s="22">
        <v>1</v>
      </c>
      <c r="F12" s="32">
        <v>0</v>
      </c>
      <c r="G12" s="23">
        <v>0</v>
      </c>
      <c r="H12" s="45">
        <f t="shared" si="2"/>
        <v>1</v>
      </c>
      <c r="I12" s="124">
        <f t="shared" si="1"/>
        <v>0.040267926676937675</v>
      </c>
    </row>
    <row r="13" spans="1:9" ht="16.5" customHeight="1">
      <c r="A13" s="29" t="s">
        <v>16</v>
      </c>
      <c r="B13" s="36">
        <v>0</v>
      </c>
      <c r="C13" s="25">
        <v>0</v>
      </c>
      <c r="D13" s="33">
        <v>0</v>
      </c>
      <c r="E13" s="25">
        <v>0</v>
      </c>
      <c r="F13" s="33">
        <v>0</v>
      </c>
      <c r="G13" s="26">
        <v>0</v>
      </c>
      <c r="H13" s="51">
        <f t="shared" si="2"/>
        <v>0</v>
      </c>
      <c r="I13" s="113">
        <f t="shared" si="1"/>
        <v>0</v>
      </c>
    </row>
    <row r="14" spans="1:9" s="69" customFormat="1" ht="16.5" customHeight="1">
      <c r="A14" s="75" t="s">
        <v>42</v>
      </c>
      <c r="B14" s="166">
        <f aca="true" t="shared" si="4" ref="B14:G14">SUM(B15:B18)</f>
        <v>2</v>
      </c>
      <c r="C14" s="167">
        <f t="shared" si="4"/>
        <v>2</v>
      </c>
      <c r="D14" s="168">
        <f t="shared" si="4"/>
        <v>11</v>
      </c>
      <c r="E14" s="167">
        <f t="shared" si="4"/>
        <v>29</v>
      </c>
      <c r="F14" s="168">
        <f t="shared" si="4"/>
        <v>21</v>
      </c>
      <c r="G14" s="169">
        <f t="shared" si="4"/>
        <v>101</v>
      </c>
      <c r="H14" s="170">
        <f t="shared" si="2"/>
        <v>166</v>
      </c>
      <c r="I14" s="171">
        <f t="shared" si="1"/>
        <v>6.684475828371654</v>
      </c>
    </row>
    <row r="15" spans="1:9" s="104" customFormat="1" ht="16.5" customHeight="1">
      <c r="A15" s="108" t="s">
        <v>13</v>
      </c>
      <c r="B15" s="35">
        <v>2</v>
      </c>
      <c r="C15" s="22">
        <v>1</v>
      </c>
      <c r="D15" s="32">
        <v>5</v>
      </c>
      <c r="E15" s="22">
        <v>24</v>
      </c>
      <c r="F15" s="32">
        <v>21</v>
      </c>
      <c r="G15" s="23">
        <v>100</v>
      </c>
      <c r="H15" s="45">
        <f t="shared" si="2"/>
        <v>153</v>
      </c>
      <c r="I15" s="112">
        <f t="shared" si="1"/>
        <v>6.160992781571464</v>
      </c>
    </row>
    <row r="16" spans="1:9" s="104" customFormat="1" ht="16.5" customHeight="1">
      <c r="A16" s="108" t="s">
        <v>14</v>
      </c>
      <c r="B16" s="35">
        <v>0</v>
      </c>
      <c r="C16" s="22">
        <v>1</v>
      </c>
      <c r="D16" s="32">
        <v>6</v>
      </c>
      <c r="E16" s="22">
        <v>4</v>
      </c>
      <c r="F16" s="32">
        <v>0</v>
      </c>
      <c r="G16" s="23">
        <v>1</v>
      </c>
      <c r="H16" s="45">
        <f t="shared" si="2"/>
        <v>12</v>
      </c>
      <c r="I16" s="124">
        <f t="shared" si="1"/>
        <v>0.48321512012325213</v>
      </c>
    </row>
    <row r="17" spans="1:9" ht="16.5" customHeight="1">
      <c r="A17" s="108" t="s">
        <v>15</v>
      </c>
      <c r="B17" s="35">
        <v>0</v>
      </c>
      <c r="C17" s="22">
        <v>0</v>
      </c>
      <c r="D17" s="32">
        <v>0</v>
      </c>
      <c r="E17" s="22">
        <v>0</v>
      </c>
      <c r="F17" s="32">
        <v>0</v>
      </c>
      <c r="G17" s="23">
        <v>0</v>
      </c>
      <c r="H17" s="45">
        <f t="shared" si="2"/>
        <v>0</v>
      </c>
      <c r="I17" s="112">
        <f t="shared" si="1"/>
        <v>0</v>
      </c>
    </row>
    <row r="18" spans="1:9" ht="16.5" customHeight="1">
      <c r="A18" s="29" t="s">
        <v>16</v>
      </c>
      <c r="B18" s="52">
        <v>0</v>
      </c>
      <c r="C18" s="53">
        <v>0</v>
      </c>
      <c r="D18" s="54">
        <v>0</v>
      </c>
      <c r="E18" s="53">
        <v>1</v>
      </c>
      <c r="F18" s="54">
        <v>0</v>
      </c>
      <c r="G18" s="55">
        <v>0</v>
      </c>
      <c r="H18" s="56">
        <f t="shared" si="2"/>
        <v>1</v>
      </c>
      <c r="I18" s="136">
        <f t="shared" si="1"/>
        <v>0.040267926676937675</v>
      </c>
    </row>
    <row r="19" spans="1:9" s="69" customFormat="1" ht="16.5" customHeight="1">
      <c r="A19" s="75" t="s">
        <v>56</v>
      </c>
      <c r="B19" s="166">
        <f aca="true" t="shared" si="5" ref="B19:G19">SUM(B20:B23)</f>
        <v>1</v>
      </c>
      <c r="C19" s="167">
        <f t="shared" si="5"/>
        <v>0</v>
      </c>
      <c r="D19" s="168">
        <f t="shared" si="5"/>
        <v>6</v>
      </c>
      <c r="E19" s="167">
        <f t="shared" si="5"/>
        <v>2</v>
      </c>
      <c r="F19" s="168">
        <f t="shared" si="5"/>
        <v>1</v>
      </c>
      <c r="G19" s="169">
        <f t="shared" si="5"/>
        <v>0</v>
      </c>
      <c r="H19" s="170">
        <f t="shared" si="2"/>
        <v>10</v>
      </c>
      <c r="I19" s="172">
        <f t="shared" si="1"/>
        <v>0.4026792667693767</v>
      </c>
    </row>
    <row r="20" spans="1:9" s="104" customFormat="1" ht="16.5" customHeight="1">
      <c r="A20" s="108" t="s">
        <v>13</v>
      </c>
      <c r="B20" s="35">
        <v>0</v>
      </c>
      <c r="C20" s="22">
        <v>0</v>
      </c>
      <c r="D20" s="32">
        <v>4</v>
      </c>
      <c r="E20" s="22">
        <v>0</v>
      </c>
      <c r="F20" s="32">
        <v>0</v>
      </c>
      <c r="G20" s="23">
        <v>0</v>
      </c>
      <c r="H20" s="45">
        <f t="shared" si="2"/>
        <v>4</v>
      </c>
      <c r="I20" s="124">
        <f t="shared" si="1"/>
        <v>0.1610717067077507</v>
      </c>
    </row>
    <row r="21" spans="1:9" s="104" customFormat="1" ht="16.5" customHeight="1">
      <c r="A21" s="108" t="s">
        <v>14</v>
      </c>
      <c r="B21" s="35">
        <v>1</v>
      </c>
      <c r="C21" s="22">
        <v>0</v>
      </c>
      <c r="D21" s="32">
        <v>2</v>
      </c>
      <c r="E21" s="22">
        <v>2</v>
      </c>
      <c r="F21" s="32">
        <v>1</v>
      </c>
      <c r="G21" s="23">
        <v>0</v>
      </c>
      <c r="H21" s="45">
        <f t="shared" si="2"/>
        <v>6</v>
      </c>
      <c r="I21" s="124">
        <f t="shared" si="1"/>
        <v>0.24160756006162606</v>
      </c>
    </row>
    <row r="22" spans="1:9" s="104" customFormat="1" ht="16.5" customHeight="1">
      <c r="A22" s="108" t="s">
        <v>15</v>
      </c>
      <c r="B22" s="35">
        <v>0</v>
      </c>
      <c r="C22" s="22">
        <v>0</v>
      </c>
      <c r="D22" s="32">
        <v>0</v>
      </c>
      <c r="E22" s="22">
        <v>0</v>
      </c>
      <c r="F22" s="32">
        <v>0</v>
      </c>
      <c r="G22" s="23">
        <v>0</v>
      </c>
      <c r="H22" s="45">
        <f t="shared" si="2"/>
        <v>0</v>
      </c>
      <c r="I22" s="112">
        <f t="shared" si="1"/>
        <v>0</v>
      </c>
    </row>
    <row r="23" spans="1:9" s="104" customFormat="1" ht="16.5" customHeight="1">
      <c r="A23" s="24" t="s">
        <v>16</v>
      </c>
      <c r="B23" s="36">
        <v>0</v>
      </c>
      <c r="C23" s="25">
        <v>0</v>
      </c>
      <c r="D23" s="33">
        <v>0</v>
      </c>
      <c r="E23" s="25">
        <v>0</v>
      </c>
      <c r="F23" s="33">
        <v>0</v>
      </c>
      <c r="G23" s="26">
        <v>0</v>
      </c>
      <c r="H23" s="51">
        <f t="shared" si="2"/>
        <v>0</v>
      </c>
      <c r="I23" s="113">
        <f t="shared" si="1"/>
        <v>0</v>
      </c>
    </row>
    <row r="24" spans="1:9" s="104" customFormat="1" ht="16.5" customHeight="1">
      <c r="A24" s="147" t="s">
        <v>57</v>
      </c>
      <c r="B24" s="148">
        <f aca="true" t="shared" si="6" ref="B24:G24">SUM(B25:B28)</f>
        <v>0</v>
      </c>
      <c r="C24" s="149">
        <f t="shared" si="6"/>
        <v>0</v>
      </c>
      <c r="D24" s="150">
        <f t="shared" si="6"/>
        <v>0</v>
      </c>
      <c r="E24" s="149">
        <f t="shared" si="6"/>
        <v>0</v>
      </c>
      <c r="F24" s="150">
        <f t="shared" si="6"/>
        <v>0</v>
      </c>
      <c r="G24" s="151">
        <f t="shared" si="6"/>
        <v>0</v>
      </c>
      <c r="H24" s="152">
        <f t="shared" si="2"/>
        <v>0</v>
      </c>
      <c r="I24" s="153">
        <f t="shared" si="1"/>
        <v>0</v>
      </c>
    </row>
    <row r="25" spans="1:9" s="104" customFormat="1" ht="16.5" customHeight="1">
      <c r="A25" s="108" t="s">
        <v>13</v>
      </c>
      <c r="B25" s="35">
        <v>0</v>
      </c>
      <c r="C25" s="22">
        <v>0</v>
      </c>
      <c r="D25" s="32">
        <v>0</v>
      </c>
      <c r="E25" s="22">
        <v>0</v>
      </c>
      <c r="F25" s="32">
        <v>0</v>
      </c>
      <c r="G25" s="23">
        <v>0</v>
      </c>
      <c r="H25" s="45">
        <f t="shared" si="2"/>
        <v>0</v>
      </c>
      <c r="I25" s="112">
        <f t="shared" si="1"/>
        <v>0</v>
      </c>
    </row>
    <row r="26" spans="1:9" ht="16.5" customHeight="1">
      <c r="A26" s="108" t="s">
        <v>14</v>
      </c>
      <c r="B26" s="35">
        <v>0</v>
      </c>
      <c r="C26" s="22">
        <v>0</v>
      </c>
      <c r="D26" s="32">
        <v>0</v>
      </c>
      <c r="E26" s="22">
        <v>0</v>
      </c>
      <c r="F26" s="32">
        <v>0</v>
      </c>
      <c r="G26" s="23">
        <v>0</v>
      </c>
      <c r="H26" s="45">
        <f t="shared" si="2"/>
        <v>0</v>
      </c>
      <c r="I26" s="112">
        <f t="shared" si="1"/>
        <v>0</v>
      </c>
    </row>
    <row r="27" spans="1:9" ht="16.5" customHeight="1">
      <c r="A27" s="108" t="s">
        <v>15</v>
      </c>
      <c r="B27" s="35">
        <v>0</v>
      </c>
      <c r="C27" s="22">
        <v>0</v>
      </c>
      <c r="D27" s="32">
        <v>0</v>
      </c>
      <c r="E27" s="22">
        <v>0</v>
      </c>
      <c r="F27" s="32">
        <v>0</v>
      </c>
      <c r="G27" s="23">
        <v>0</v>
      </c>
      <c r="H27" s="45">
        <f t="shared" si="2"/>
        <v>0</v>
      </c>
      <c r="I27" s="112">
        <f t="shared" si="1"/>
        <v>0</v>
      </c>
    </row>
    <row r="28" spans="1:9" ht="16.5" customHeight="1">
      <c r="A28" s="29" t="s">
        <v>16</v>
      </c>
      <c r="B28" s="57">
        <v>0</v>
      </c>
      <c r="C28" s="58">
        <v>0</v>
      </c>
      <c r="D28" s="59">
        <v>0</v>
      </c>
      <c r="E28" s="58">
        <v>0</v>
      </c>
      <c r="F28" s="59">
        <v>0</v>
      </c>
      <c r="G28" s="60">
        <v>0</v>
      </c>
      <c r="H28" s="61">
        <f t="shared" si="2"/>
        <v>0</v>
      </c>
      <c r="I28" s="115">
        <f t="shared" si="1"/>
        <v>0</v>
      </c>
    </row>
    <row r="29" spans="1:9" s="69" customFormat="1" ht="16.5" customHeight="1">
      <c r="A29" s="75" t="s">
        <v>36</v>
      </c>
      <c r="B29" s="166">
        <f aca="true" t="shared" si="7" ref="B29:G29">SUM(B30:B33)</f>
        <v>16</v>
      </c>
      <c r="C29" s="167">
        <f t="shared" si="7"/>
        <v>54</v>
      </c>
      <c r="D29" s="168">
        <f t="shared" si="7"/>
        <v>107</v>
      </c>
      <c r="E29" s="167">
        <f t="shared" si="7"/>
        <v>60</v>
      </c>
      <c r="F29" s="168">
        <f t="shared" si="7"/>
        <v>17</v>
      </c>
      <c r="G29" s="169">
        <f t="shared" si="7"/>
        <v>32</v>
      </c>
      <c r="H29" s="170">
        <f t="shared" si="2"/>
        <v>286</v>
      </c>
      <c r="I29" s="171">
        <f t="shared" si="1"/>
        <v>11.516627029604175</v>
      </c>
    </row>
    <row r="30" spans="1:9" s="104" customFormat="1" ht="16.5" customHeight="1">
      <c r="A30" s="108" t="s">
        <v>13</v>
      </c>
      <c r="B30" s="35">
        <v>1</v>
      </c>
      <c r="C30" s="22">
        <v>0</v>
      </c>
      <c r="D30" s="32">
        <v>1</v>
      </c>
      <c r="E30" s="22">
        <v>0</v>
      </c>
      <c r="F30" s="32">
        <v>2</v>
      </c>
      <c r="G30" s="23">
        <v>0</v>
      </c>
      <c r="H30" s="45">
        <f t="shared" si="2"/>
        <v>4</v>
      </c>
      <c r="I30" s="124">
        <f t="shared" si="1"/>
        <v>0.1610717067077507</v>
      </c>
    </row>
    <row r="31" spans="1:9" s="104" customFormat="1" ht="16.5" customHeight="1">
      <c r="A31" s="108" t="s">
        <v>14</v>
      </c>
      <c r="B31" s="35">
        <v>5</v>
      </c>
      <c r="C31" s="22">
        <v>7</v>
      </c>
      <c r="D31" s="32">
        <v>28</v>
      </c>
      <c r="E31" s="22">
        <v>33</v>
      </c>
      <c r="F31" s="32">
        <v>13</v>
      </c>
      <c r="G31" s="23">
        <v>29</v>
      </c>
      <c r="H31" s="45">
        <f t="shared" si="2"/>
        <v>115</v>
      </c>
      <c r="I31" s="112">
        <f t="shared" si="1"/>
        <v>4.630811567847832</v>
      </c>
    </row>
    <row r="32" spans="1:9" s="104" customFormat="1" ht="16.5" customHeight="1">
      <c r="A32" s="108" t="s">
        <v>15</v>
      </c>
      <c r="B32" s="35">
        <v>10</v>
      </c>
      <c r="C32" s="22">
        <v>47</v>
      </c>
      <c r="D32" s="32">
        <v>78</v>
      </c>
      <c r="E32" s="22">
        <v>27</v>
      </c>
      <c r="F32" s="32">
        <v>2</v>
      </c>
      <c r="G32" s="23">
        <v>3</v>
      </c>
      <c r="H32" s="45">
        <f t="shared" si="2"/>
        <v>167</v>
      </c>
      <c r="I32" s="112">
        <f t="shared" si="1"/>
        <v>6.724743755048592</v>
      </c>
    </row>
    <row r="33" spans="1:9" ht="16.5" customHeight="1">
      <c r="A33" s="29" t="s">
        <v>16</v>
      </c>
      <c r="B33" s="35">
        <v>0</v>
      </c>
      <c r="C33" s="22">
        <v>0</v>
      </c>
      <c r="D33" s="32">
        <v>0</v>
      </c>
      <c r="E33" s="22">
        <v>0</v>
      </c>
      <c r="F33" s="32">
        <v>0</v>
      </c>
      <c r="G33" s="23">
        <v>0</v>
      </c>
      <c r="H33" s="45">
        <f t="shared" si="2"/>
        <v>0</v>
      </c>
      <c r="I33" s="112">
        <f t="shared" si="1"/>
        <v>0</v>
      </c>
    </row>
    <row r="34" spans="1:9" s="69" customFormat="1" ht="16.5" customHeight="1">
      <c r="A34" s="81" t="s">
        <v>20</v>
      </c>
      <c r="B34" s="34">
        <v>0</v>
      </c>
      <c r="C34" s="27">
        <v>0</v>
      </c>
      <c r="D34" s="31">
        <v>1</v>
      </c>
      <c r="E34" s="27">
        <v>1</v>
      </c>
      <c r="F34" s="31">
        <v>1</v>
      </c>
      <c r="G34" s="28">
        <v>0</v>
      </c>
      <c r="H34" s="170">
        <f t="shared" si="2"/>
        <v>3</v>
      </c>
      <c r="I34" s="173">
        <f t="shared" si="1"/>
        <v>0.12080378003081303</v>
      </c>
    </row>
    <row r="35" spans="1:9" s="69" customFormat="1" ht="16.5" customHeight="1">
      <c r="A35" s="75" t="s">
        <v>37</v>
      </c>
      <c r="B35" s="166">
        <f aca="true" t="shared" si="8" ref="B35:G35">SUM(B36+B42+B43)</f>
        <v>20</v>
      </c>
      <c r="C35" s="167">
        <f t="shared" si="8"/>
        <v>40</v>
      </c>
      <c r="D35" s="168">
        <f t="shared" si="8"/>
        <v>91</v>
      </c>
      <c r="E35" s="167">
        <f t="shared" si="8"/>
        <v>74</v>
      </c>
      <c r="F35" s="168">
        <f t="shared" si="8"/>
        <v>31</v>
      </c>
      <c r="G35" s="169">
        <f t="shared" si="8"/>
        <v>31</v>
      </c>
      <c r="H35" s="170">
        <f t="shared" si="2"/>
        <v>287</v>
      </c>
      <c r="I35" s="171">
        <f t="shared" si="1"/>
        <v>11.556894956281111</v>
      </c>
    </row>
    <row r="36" spans="1:9" s="104" customFormat="1" ht="16.5" customHeight="1">
      <c r="A36" s="108" t="s">
        <v>13</v>
      </c>
      <c r="B36" s="35">
        <f aca="true" t="shared" si="9" ref="B36:G36">SUM(B37:B41)</f>
        <v>20</v>
      </c>
      <c r="C36" s="22">
        <f t="shared" si="9"/>
        <v>40</v>
      </c>
      <c r="D36" s="32">
        <f t="shared" si="9"/>
        <v>91</v>
      </c>
      <c r="E36" s="22">
        <f t="shared" si="9"/>
        <v>74</v>
      </c>
      <c r="F36" s="32">
        <f t="shared" si="9"/>
        <v>31</v>
      </c>
      <c r="G36" s="23">
        <f t="shared" si="9"/>
        <v>31</v>
      </c>
      <c r="H36" s="45">
        <f t="shared" si="2"/>
        <v>287</v>
      </c>
      <c r="I36" s="112">
        <f aca="true" t="shared" si="10" ref="I36:I68">H36/B$83*100000</f>
        <v>11.556894956281111</v>
      </c>
    </row>
    <row r="37" spans="1:11" s="104" customFormat="1" ht="16.5" customHeight="1">
      <c r="A37" s="108" t="s">
        <v>22</v>
      </c>
      <c r="B37" s="35">
        <v>14</v>
      </c>
      <c r="C37" s="22">
        <v>27</v>
      </c>
      <c r="D37" s="32">
        <v>42</v>
      </c>
      <c r="E37" s="22">
        <v>33</v>
      </c>
      <c r="F37" s="32">
        <v>12</v>
      </c>
      <c r="G37" s="23">
        <v>16</v>
      </c>
      <c r="H37" s="45">
        <f t="shared" si="2"/>
        <v>144</v>
      </c>
      <c r="I37" s="112">
        <f t="shared" si="10"/>
        <v>5.798581441479024</v>
      </c>
      <c r="K37" s="105"/>
    </row>
    <row r="38" spans="1:9" s="104" customFormat="1" ht="16.5" customHeight="1">
      <c r="A38" s="108" t="s">
        <v>23</v>
      </c>
      <c r="B38" s="35">
        <v>1</v>
      </c>
      <c r="C38" s="22">
        <v>9</v>
      </c>
      <c r="D38" s="32">
        <v>23</v>
      </c>
      <c r="E38" s="22">
        <v>12</v>
      </c>
      <c r="F38" s="32">
        <v>2</v>
      </c>
      <c r="G38" s="23">
        <v>0</v>
      </c>
      <c r="H38" s="45">
        <f t="shared" si="2"/>
        <v>47</v>
      </c>
      <c r="I38" s="112">
        <f t="shared" si="10"/>
        <v>1.8925925538160706</v>
      </c>
    </row>
    <row r="39" spans="1:9" s="104" customFormat="1" ht="16.5" customHeight="1">
      <c r="A39" s="108" t="s">
        <v>24</v>
      </c>
      <c r="B39" s="35">
        <v>1</v>
      </c>
      <c r="C39" s="22">
        <v>1</v>
      </c>
      <c r="D39" s="32">
        <v>4</v>
      </c>
      <c r="E39" s="22">
        <v>4</v>
      </c>
      <c r="F39" s="32">
        <v>0</v>
      </c>
      <c r="G39" s="23">
        <v>0</v>
      </c>
      <c r="H39" s="45">
        <f t="shared" si="2"/>
        <v>10</v>
      </c>
      <c r="I39" s="124">
        <f t="shared" si="10"/>
        <v>0.4026792667693767</v>
      </c>
    </row>
    <row r="40" spans="1:9" s="104" customFormat="1" ht="16.5" customHeight="1">
      <c r="A40" s="108" t="s">
        <v>25</v>
      </c>
      <c r="B40" s="35">
        <v>3</v>
      </c>
      <c r="C40" s="22">
        <v>2</v>
      </c>
      <c r="D40" s="32">
        <v>17</v>
      </c>
      <c r="E40" s="22">
        <v>23</v>
      </c>
      <c r="F40" s="32">
        <v>14</v>
      </c>
      <c r="G40" s="23">
        <v>15</v>
      </c>
      <c r="H40" s="45">
        <f t="shared" si="2"/>
        <v>74</v>
      </c>
      <c r="I40" s="112">
        <f t="shared" si="10"/>
        <v>2.9798265740933876</v>
      </c>
    </row>
    <row r="41" spans="1:9" s="104" customFormat="1" ht="16.5" customHeight="1">
      <c r="A41" s="108" t="s">
        <v>29</v>
      </c>
      <c r="B41" s="35">
        <v>1</v>
      </c>
      <c r="C41" s="22">
        <v>1</v>
      </c>
      <c r="D41" s="32">
        <v>5</v>
      </c>
      <c r="E41" s="22">
        <v>2</v>
      </c>
      <c r="F41" s="32">
        <v>3</v>
      </c>
      <c r="G41" s="23">
        <v>0</v>
      </c>
      <c r="H41" s="45">
        <f t="shared" si="2"/>
        <v>12</v>
      </c>
      <c r="I41" s="124">
        <f t="shared" si="10"/>
        <v>0.48321512012325213</v>
      </c>
    </row>
    <row r="42" spans="1:9" ht="16.5" customHeight="1">
      <c r="A42" s="108" t="s">
        <v>14</v>
      </c>
      <c r="B42" s="35">
        <v>0</v>
      </c>
      <c r="C42" s="22">
        <v>0</v>
      </c>
      <c r="D42" s="32">
        <v>0</v>
      </c>
      <c r="E42" s="22">
        <v>0</v>
      </c>
      <c r="F42" s="32">
        <v>0</v>
      </c>
      <c r="G42" s="23">
        <v>0</v>
      </c>
      <c r="H42" s="45">
        <f t="shared" si="2"/>
        <v>0</v>
      </c>
      <c r="I42" s="112">
        <f t="shared" si="10"/>
        <v>0</v>
      </c>
    </row>
    <row r="43" spans="1:9" ht="16.5" customHeight="1">
      <c r="A43" s="29" t="s">
        <v>16</v>
      </c>
      <c r="B43" s="52">
        <v>0</v>
      </c>
      <c r="C43" s="53">
        <v>0</v>
      </c>
      <c r="D43" s="54">
        <v>0</v>
      </c>
      <c r="E43" s="53">
        <v>0</v>
      </c>
      <c r="F43" s="54">
        <v>0</v>
      </c>
      <c r="G43" s="55">
        <v>0</v>
      </c>
      <c r="H43" s="56">
        <f t="shared" si="2"/>
        <v>0</v>
      </c>
      <c r="I43" s="114">
        <f t="shared" si="10"/>
        <v>0</v>
      </c>
    </row>
    <row r="44" spans="1:9" s="69" customFormat="1" ht="16.5" customHeight="1">
      <c r="A44" s="106" t="s">
        <v>54</v>
      </c>
      <c r="B44" s="34">
        <v>0</v>
      </c>
      <c r="C44" s="27">
        <v>0</v>
      </c>
      <c r="D44" s="31">
        <v>1</v>
      </c>
      <c r="E44" s="27">
        <v>3</v>
      </c>
      <c r="F44" s="31">
        <v>0</v>
      </c>
      <c r="G44" s="28">
        <v>0</v>
      </c>
      <c r="H44" s="146">
        <f t="shared" si="2"/>
        <v>4</v>
      </c>
      <c r="I44" s="173">
        <f t="shared" si="10"/>
        <v>0.1610717067077507</v>
      </c>
    </row>
    <row r="45" spans="1:9" s="69" customFormat="1" ht="16.5" customHeight="1">
      <c r="A45" s="106" t="s">
        <v>55</v>
      </c>
      <c r="B45" s="34">
        <v>1</v>
      </c>
      <c r="C45" s="27">
        <v>0</v>
      </c>
      <c r="D45" s="31">
        <v>2</v>
      </c>
      <c r="E45" s="27">
        <v>2</v>
      </c>
      <c r="F45" s="31">
        <v>0</v>
      </c>
      <c r="G45" s="28">
        <v>2</v>
      </c>
      <c r="H45" s="146">
        <f t="shared" si="2"/>
        <v>7</v>
      </c>
      <c r="I45" s="173">
        <f t="shared" si="10"/>
        <v>0.2818754867385637</v>
      </c>
    </row>
    <row r="46" spans="1:9" s="69" customFormat="1" ht="16.5" customHeight="1">
      <c r="A46" s="75" t="s">
        <v>30</v>
      </c>
      <c r="B46" s="166">
        <f aca="true" t="shared" si="11" ref="B46:G46">SUM(B47:B50)</f>
        <v>0</v>
      </c>
      <c r="C46" s="167">
        <f t="shared" si="11"/>
        <v>1</v>
      </c>
      <c r="D46" s="168">
        <f t="shared" si="11"/>
        <v>2</v>
      </c>
      <c r="E46" s="167">
        <f t="shared" si="11"/>
        <v>3</v>
      </c>
      <c r="F46" s="168">
        <f t="shared" si="11"/>
        <v>0</v>
      </c>
      <c r="G46" s="169">
        <f t="shared" si="11"/>
        <v>1</v>
      </c>
      <c r="H46" s="170">
        <f t="shared" si="2"/>
        <v>7</v>
      </c>
      <c r="I46" s="172">
        <f t="shared" si="10"/>
        <v>0.2818754867385637</v>
      </c>
    </row>
    <row r="47" spans="1:9" s="104" customFormat="1" ht="16.5" customHeight="1">
      <c r="A47" s="108" t="s">
        <v>13</v>
      </c>
      <c r="B47" s="57">
        <v>0</v>
      </c>
      <c r="C47" s="58">
        <v>1</v>
      </c>
      <c r="D47" s="59">
        <v>2</v>
      </c>
      <c r="E47" s="58">
        <v>3</v>
      </c>
      <c r="F47" s="59">
        <v>0</v>
      </c>
      <c r="G47" s="60">
        <v>1</v>
      </c>
      <c r="H47" s="61">
        <f t="shared" si="2"/>
        <v>7</v>
      </c>
      <c r="I47" s="133">
        <f t="shared" si="10"/>
        <v>0.2818754867385637</v>
      </c>
    </row>
    <row r="48" spans="1:9" s="104" customFormat="1" ht="16.5" customHeight="1">
      <c r="A48" s="108" t="s">
        <v>14</v>
      </c>
      <c r="B48" s="154">
        <v>0</v>
      </c>
      <c r="C48" s="137">
        <v>0</v>
      </c>
      <c r="D48" s="137">
        <v>0</v>
      </c>
      <c r="E48" s="137">
        <v>0</v>
      </c>
      <c r="F48" s="137">
        <v>0</v>
      </c>
      <c r="G48" s="137">
        <v>0</v>
      </c>
      <c r="H48" s="195">
        <f t="shared" si="2"/>
        <v>0</v>
      </c>
      <c r="I48" s="111">
        <f t="shared" si="10"/>
        <v>0</v>
      </c>
    </row>
    <row r="49" spans="1:9" ht="16.5" customHeight="1">
      <c r="A49" s="66" t="s">
        <v>15</v>
      </c>
      <c r="B49" s="62">
        <v>0</v>
      </c>
      <c r="C49" s="63">
        <v>0</v>
      </c>
      <c r="D49" s="64">
        <v>0</v>
      </c>
      <c r="E49" s="63">
        <v>0</v>
      </c>
      <c r="F49" s="64">
        <v>0</v>
      </c>
      <c r="G49" s="65">
        <v>0</v>
      </c>
      <c r="H49" s="45">
        <f t="shared" si="2"/>
        <v>0</v>
      </c>
      <c r="I49" s="112">
        <f>H49/B$83*100000</f>
        <v>0</v>
      </c>
    </row>
    <row r="50" spans="1:9" s="104" customFormat="1" ht="16.5" customHeight="1">
      <c r="A50" s="37" t="s">
        <v>16</v>
      </c>
      <c r="B50" s="128">
        <v>0</v>
      </c>
      <c r="C50" s="53">
        <v>0</v>
      </c>
      <c r="D50" s="53">
        <v>0</v>
      </c>
      <c r="E50" s="53">
        <v>0</v>
      </c>
      <c r="F50" s="53">
        <v>0</v>
      </c>
      <c r="G50" s="55">
        <v>0</v>
      </c>
      <c r="H50" s="56">
        <f t="shared" si="2"/>
        <v>0</v>
      </c>
      <c r="I50" s="114">
        <f t="shared" si="10"/>
        <v>0</v>
      </c>
    </row>
    <row r="51" spans="1:9" s="69" customFormat="1" ht="16.5" customHeight="1">
      <c r="A51" s="81" t="s">
        <v>21</v>
      </c>
      <c r="B51" s="174">
        <v>2</v>
      </c>
      <c r="C51" s="175">
        <v>0</v>
      </c>
      <c r="D51" s="176">
        <v>2</v>
      </c>
      <c r="E51" s="175">
        <v>0</v>
      </c>
      <c r="F51" s="176">
        <v>0</v>
      </c>
      <c r="G51" s="177">
        <v>3</v>
      </c>
      <c r="H51" s="146">
        <f t="shared" si="2"/>
        <v>7</v>
      </c>
      <c r="I51" s="173">
        <f t="shared" si="10"/>
        <v>0.2818754867385637</v>
      </c>
    </row>
    <row r="52" spans="1:9" ht="16.5" customHeight="1">
      <c r="A52" s="81" t="s">
        <v>26</v>
      </c>
      <c r="B52" s="34">
        <v>0</v>
      </c>
      <c r="C52" s="27">
        <v>0</v>
      </c>
      <c r="D52" s="31">
        <v>0</v>
      </c>
      <c r="E52" s="27">
        <v>0</v>
      </c>
      <c r="F52" s="31">
        <v>0</v>
      </c>
      <c r="G52" s="28">
        <v>0</v>
      </c>
      <c r="H52" s="146">
        <f t="shared" si="2"/>
        <v>0</v>
      </c>
      <c r="I52" s="119">
        <f t="shared" si="10"/>
        <v>0</v>
      </c>
    </row>
    <row r="53" spans="1:9" s="69" customFormat="1" ht="16.5" customHeight="1">
      <c r="A53" s="75" t="s">
        <v>41</v>
      </c>
      <c r="B53" s="166">
        <f aca="true" t="shared" si="12" ref="B53:G53">B54+B59</f>
        <v>1</v>
      </c>
      <c r="C53" s="167">
        <f t="shared" si="12"/>
        <v>10</v>
      </c>
      <c r="D53" s="168">
        <f t="shared" si="12"/>
        <v>62</v>
      </c>
      <c r="E53" s="167">
        <f t="shared" si="12"/>
        <v>86</v>
      </c>
      <c r="F53" s="168">
        <f t="shared" si="12"/>
        <v>5</v>
      </c>
      <c r="G53" s="169">
        <f t="shared" si="12"/>
        <v>7</v>
      </c>
      <c r="H53" s="170">
        <f t="shared" si="2"/>
        <v>171</v>
      </c>
      <c r="I53" s="171">
        <f t="shared" si="10"/>
        <v>6.885815461756342</v>
      </c>
    </row>
    <row r="54" spans="1:9" s="104" customFormat="1" ht="16.5" customHeight="1">
      <c r="A54" s="134" t="s">
        <v>59</v>
      </c>
      <c r="B54" s="129">
        <f aca="true" t="shared" si="13" ref="B54:G54">SUM(B55:B58)</f>
        <v>0</v>
      </c>
      <c r="C54" s="130">
        <f t="shared" si="13"/>
        <v>9</v>
      </c>
      <c r="D54" s="131">
        <f t="shared" si="13"/>
        <v>59</v>
      </c>
      <c r="E54" s="130">
        <f t="shared" si="13"/>
        <v>80</v>
      </c>
      <c r="F54" s="131">
        <f t="shared" si="13"/>
        <v>5</v>
      </c>
      <c r="G54" s="132">
        <f t="shared" si="13"/>
        <v>6</v>
      </c>
      <c r="H54" s="125">
        <f t="shared" si="2"/>
        <v>159</v>
      </c>
      <c r="I54" s="126">
        <f t="shared" si="10"/>
        <v>6.402600341633089</v>
      </c>
    </row>
    <row r="55" spans="1:9" s="104" customFormat="1" ht="16.5" customHeight="1">
      <c r="A55" s="66" t="s">
        <v>17</v>
      </c>
      <c r="B55" s="62">
        <v>0</v>
      </c>
      <c r="C55" s="63">
        <v>9</v>
      </c>
      <c r="D55" s="64">
        <v>51</v>
      </c>
      <c r="E55" s="63">
        <v>58</v>
      </c>
      <c r="F55" s="64">
        <v>2</v>
      </c>
      <c r="G55" s="65">
        <v>5</v>
      </c>
      <c r="H55" s="45">
        <f t="shared" si="2"/>
        <v>125</v>
      </c>
      <c r="I55" s="112">
        <f t="shared" si="10"/>
        <v>5.03349083461721</v>
      </c>
    </row>
    <row r="56" spans="1:9" s="104" customFormat="1" ht="16.5" customHeight="1">
      <c r="A56" s="66" t="s">
        <v>18</v>
      </c>
      <c r="B56" s="35">
        <v>0</v>
      </c>
      <c r="C56" s="22">
        <v>0</v>
      </c>
      <c r="D56" s="32">
        <v>8</v>
      </c>
      <c r="E56" s="22">
        <v>22</v>
      </c>
      <c r="F56" s="32">
        <v>3</v>
      </c>
      <c r="G56" s="23">
        <v>1</v>
      </c>
      <c r="H56" s="45">
        <f t="shared" si="2"/>
        <v>34</v>
      </c>
      <c r="I56" s="112">
        <f t="shared" si="10"/>
        <v>1.369109507015881</v>
      </c>
    </row>
    <row r="57" spans="1:9" s="104" customFormat="1" ht="16.5" customHeight="1">
      <c r="A57" s="66" t="s">
        <v>19</v>
      </c>
      <c r="B57" s="62">
        <v>0</v>
      </c>
      <c r="C57" s="63">
        <v>0</v>
      </c>
      <c r="D57" s="64">
        <v>0</v>
      </c>
      <c r="E57" s="63">
        <v>0</v>
      </c>
      <c r="F57" s="64">
        <v>0</v>
      </c>
      <c r="G57" s="65">
        <v>0</v>
      </c>
      <c r="H57" s="45">
        <f t="shared" si="2"/>
        <v>0</v>
      </c>
      <c r="I57" s="112">
        <f t="shared" si="10"/>
        <v>0</v>
      </c>
    </row>
    <row r="58" spans="1:9" s="104" customFormat="1" ht="16.5" customHeight="1">
      <c r="A58" s="66" t="s">
        <v>27</v>
      </c>
      <c r="B58" s="35">
        <v>0</v>
      </c>
      <c r="C58" s="22">
        <v>0</v>
      </c>
      <c r="D58" s="32">
        <v>0</v>
      </c>
      <c r="E58" s="22">
        <v>0</v>
      </c>
      <c r="F58" s="32">
        <v>0</v>
      </c>
      <c r="G58" s="23">
        <v>0</v>
      </c>
      <c r="H58" s="45">
        <f t="shared" si="2"/>
        <v>0</v>
      </c>
      <c r="I58" s="112">
        <f t="shared" si="10"/>
        <v>0</v>
      </c>
    </row>
    <row r="59" spans="1:9" s="104" customFormat="1" ht="16.5" customHeight="1">
      <c r="A59" s="134" t="s">
        <v>58</v>
      </c>
      <c r="B59" s="129">
        <f aca="true" t="shared" si="14" ref="B59:G59">SUM(B60:B63)</f>
        <v>1</v>
      </c>
      <c r="C59" s="130">
        <f t="shared" si="14"/>
        <v>1</v>
      </c>
      <c r="D59" s="131">
        <f t="shared" si="14"/>
        <v>3</v>
      </c>
      <c r="E59" s="130">
        <f t="shared" si="14"/>
        <v>6</v>
      </c>
      <c r="F59" s="131">
        <f t="shared" si="14"/>
        <v>0</v>
      </c>
      <c r="G59" s="132">
        <f t="shared" si="14"/>
        <v>1</v>
      </c>
      <c r="H59" s="125">
        <f t="shared" si="2"/>
        <v>12</v>
      </c>
      <c r="I59" s="127">
        <f t="shared" si="10"/>
        <v>0.48321512012325213</v>
      </c>
    </row>
    <row r="60" spans="1:9" s="104" customFormat="1" ht="16.5" customHeight="1">
      <c r="A60" s="66" t="s">
        <v>17</v>
      </c>
      <c r="B60" s="62">
        <v>1</v>
      </c>
      <c r="C60" s="63">
        <v>1</v>
      </c>
      <c r="D60" s="64">
        <v>1</v>
      </c>
      <c r="E60" s="63">
        <v>3</v>
      </c>
      <c r="F60" s="64">
        <v>0</v>
      </c>
      <c r="G60" s="65">
        <v>1</v>
      </c>
      <c r="H60" s="45">
        <f t="shared" si="2"/>
        <v>7</v>
      </c>
      <c r="I60" s="124">
        <f t="shared" si="10"/>
        <v>0.2818754867385637</v>
      </c>
    </row>
    <row r="61" spans="1:9" s="104" customFormat="1" ht="16.5" customHeight="1">
      <c r="A61" s="108" t="s">
        <v>18</v>
      </c>
      <c r="B61" s="35">
        <v>0</v>
      </c>
      <c r="C61" s="22">
        <v>0</v>
      </c>
      <c r="D61" s="32">
        <v>2</v>
      </c>
      <c r="E61" s="22">
        <v>3</v>
      </c>
      <c r="F61" s="32">
        <v>0</v>
      </c>
      <c r="G61" s="23">
        <v>0</v>
      </c>
      <c r="H61" s="61">
        <f t="shared" si="2"/>
        <v>5</v>
      </c>
      <c r="I61" s="133">
        <f t="shared" si="10"/>
        <v>0.20133963338468835</v>
      </c>
    </row>
    <row r="62" spans="1:9" ht="16.5" customHeight="1">
      <c r="A62" s="66" t="s">
        <v>19</v>
      </c>
      <c r="B62" s="62">
        <v>0</v>
      </c>
      <c r="C62" s="63">
        <v>0</v>
      </c>
      <c r="D62" s="64">
        <v>0</v>
      </c>
      <c r="E62" s="63">
        <v>0</v>
      </c>
      <c r="F62" s="64">
        <v>0</v>
      </c>
      <c r="G62" s="65">
        <v>0</v>
      </c>
      <c r="H62" s="45">
        <f t="shared" si="2"/>
        <v>0</v>
      </c>
      <c r="I62" s="112">
        <f t="shared" si="10"/>
        <v>0</v>
      </c>
    </row>
    <row r="63" spans="1:9" ht="16.5" customHeight="1">
      <c r="A63" s="109" t="s">
        <v>27</v>
      </c>
      <c r="B63" s="57">
        <v>0</v>
      </c>
      <c r="C63" s="58">
        <v>0</v>
      </c>
      <c r="D63" s="59">
        <v>0</v>
      </c>
      <c r="E63" s="58">
        <v>0</v>
      </c>
      <c r="F63" s="59">
        <v>0</v>
      </c>
      <c r="G63" s="60">
        <v>0</v>
      </c>
      <c r="H63" s="61">
        <f t="shared" si="2"/>
        <v>0</v>
      </c>
      <c r="I63" s="115">
        <f t="shared" si="10"/>
        <v>0</v>
      </c>
    </row>
    <row r="64" spans="1:9" s="69" customFormat="1" ht="16.5" customHeight="1">
      <c r="A64" s="75" t="s">
        <v>38</v>
      </c>
      <c r="B64" s="166">
        <f aca="true" t="shared" si="15" ref="B64:G64">SUM(B65:B67)</f>
        <v>0</v>
      </c>
      <c r="C64" s="167">
        <f t="shared" si="15"/>
        <v>0</v>
      </c>
      <c r="D64" s="168">
        <f t="shared" si="15"/>
        <v>1</v>
      </c>
      <c r="E64" s="167">
        <f t="shared" si="15"/>
        <v>3</v>
      </c>
      <c r="F64" s="168">
        <f t="shared" si="15"/>
        <v>0</v>
      </c>
      <c r="G64" s="169">
        <f t="shared" si="15"/>
        <v>0</v>
      </c>
      <c r="H64" s="170">
        <f t="shared" si="2"/>
        <v>4</v>
      </c>
      <c r="I64" s="172">
        <f t="shared" si="10"/>
        <v>0.1610717067077507</v>
      </c>
    </row>
    <row r="65" spans="1:9" s="104" customFormat="1" ht="16.5" customHeight="1">
      <c r="A65" s="66" t="s">
        <v>13</v>
      </c>
      <c r="B65" s="62">
        <v>0</v>
      </c>
      <c r="C65" s="63">
        <v>0</v>
      </c>
      <c r="D65" s="64">
        <v>0</v>
      </c>
      <c r="E65" s="63">
        <v>2</v>
      </c>
      <c r="F65" s="64">
        <v>0</v>
      </c>
      <c r="G65" s="65">
        <v>0</v>
      </c>
      <c r="H65" s="45">
        <f t="shared" si="2"/>
        <v>2</v>
      </c>
      <c r="I65" s="124">
        <f t="shared" si="10"/>
        <v>0.08053585335387535</v>
      </c>
    </row>
    <row r="66" spans="1:9" ht="16.5" customHeight="1">
      <c r="A66" s="108" t="s">
        <v>15</v>
      </c>
      <c r="B66" s="62">
        <v>0</v>
      </c>
      <c r="C66" s="63">
        <v>0</v>
      </c>
      <c r="D66" s="64">
        <v>1</v>
      </c>
      <c r="E66" s="63">
        <v>1</v>
      </c>
      <c r="F66" s="64">
        <v>0</v>
      </c>
      <c r="G66" s="65">
        <v>0</v>
      </c>
      <c r="H66" s="45">
        <f t="shared" si="2"/>
        <v>2</v>
      </c>
      <c r="I66" s="124">
        <f t="shared" si="10"/>
        <v>0.08053585335387535</v>
      </c>
    </row>
    <row r="67" spans="1:9" ht="16.5" customHeight="1">
      <c r="A67" s="29" t="s">
        <v>16</v>
      </c>
      <c r="B67" s="52">
        <v>0</v>
      </c>
      <c r="C67" s="53">
        <v>0</v>
      </c>
      <c r="D67" s="54">
        <v>0</v>
      </c>
      <c r="E67" s="53">
        <v>0</v>
      </c>
      <c r="F67" s="54">
        <v>0</v>
      </c>
      <c r="G67" s="55">
        <v>0</v>
      </c>
      <c r="H67" s="56">
        <f t="shared" si="2"/>
        <v>0</v>
      </c>
      <c r="I67" s="114">
        <f t="shared" si="10"/>
        <v>0</v>
      </c>
    </row>
    <row r="68" spans="1:9" s="69" customFormat="1" ht="16.5" customHeight="1">
      <c r="A68" s="75" t="s">
        <v>39</v>
      </c>
      <c r="B68" s="129">
        <f aca="true" t="shared" si="16" ref="B68:G68">SUM(B69:B72)</f>
        <v>13</v>
      </c>
      <c r="C68" s="167">
        <f t="shared" si="16"/>
        <v>5</v>
      </c>
      <c r="D68" s="168">
        <f t="shared" si="16"/>
        <v>22</v>
      </c>
      <c r="E68" s="167">
        <f t="shared" si="16"/>
        <v>22</v>
      </c>
      <c r="F68" s="168">
        <f t="shared" si="16"/>
        <v>9</v>
      </c>
      <c r="G68" s="169">
        <f t="shared" si="16"/>
        <v>23</v>
      </c>
      <c r="H68" s="170">
        <f t="shared" si="2"/>
        <v>94</v>
      </c>
      <c r="I68" s="171">
        <f t="shared" si="10"/>
        <v>3.785185107632141</v>
      </c>
    </row>
    <row r="69" spans="1:9" s="104" customFormat="1" ht="16.5" customHeight="1">
      <c r="A69" s="108" t="s">
        <v>13</v>
      </c>
      <c r="B69" s="35">
        <v>11</v>
      </c>
      <c r="C69" s="22">
        <v>0</v>
      </c>
      <c r="D69" s="32">
        <v>3</v>
      </c>
      <c r="E69" s="22">
        <v>6</v>
      </c>
      <c r="F69" s="22">
        <v>3</v>
      </c>
      <c r="G69" s="32">
        <v>19</v>
      </c>
      <c r="H69" s="45">
        <f aca="true" t="shared" si="17" ref="H69:H82">SUM(B69:G69)</f>
        <v>42</v>
      </c>
      <c r="I69" s="112">
        <f aca="true" t="shared" si="18" ref="I69:I82">H69/B$83*100000</f>
        <v>1.6912529204313824</v>
      </c>
    </row>
    <row r="70" spans="1:9" s="104" customFormat="1" ht="16.5" customHeight="1">
      <c r="A70" s="108" t="s">
        <v>14</v>
      </c>
      <c r="B70" s="62">
        <v>1</v>
      </c>
      <c r="C70" s="63">
        <v>3</v>
      </c>
      <c r="D70" s="64">
        <v>17</v>
      </c>
      <c r="E70" s="63">
        <v>15</v>
      </c>
      <c r="F70" s="64">
        <v>4</v>
      </c>
      <c r="G70" s="65">
        <v>4</v>
      </c>
      <c r="H70" s="45">
        <f t="shared" si="17"/>
        <v>44</v>
      </c>
      <c r="I70" s="112">
        <f t="shared" si="18"/>
        <v>1.7717887737852576</v>
      </c>
    </row>
    <row r="71" spans="1:9" s="104" customFormat="1" ht="16.5" customHeight="1">
      <c r="A71" s="108" t="s">
        <v>15</v>
      </c>
      <c r="B71" s="35">
        <v>1</v>
      </c>
      <c r="C71" s="22">
        <v>2</v>
      </c>
      <c r="D71" s="32">
        <v>2</v>
      </c>
      <c r="E71" s="22">
        <v>1</v>
      </c>
      <c r="F71" s="32">
        <v>2</v>
      </c>
      <c r="G71" s="23">
        <v>0</v>
      </c>
      <c r="H71" s="45">
        <f t="shared" si="17"/>
        <v>8</v>
      </c>
      <c r="I71" s="124">
        <f t="shared" si="18"/>
        <v>0.3221434134155014</v>
      </c>
    </row>
    <row r="72" spans="1:9" s="104" customFormat="1" ht="16.5" customHeight="1">
      <c r="A72" s="29" t="s">
        <v>16</v>
      </c>
      <c r="B72" s="62">
        <v>0</v>
      </c>
      <c r="C72" s="63">
        <v>0</v>
      </c>
      <c r="D72" s="64">
        <v>0</v>
      </c>
      <c r="E72" s="63">
        <v>0</v>
      </c>
      <c r="F72" s="64">
        <v>0</v>
      </c>
      <c r="G72" s="65">
        <v>0</v>
      </c>
      <c r="H72" s="45">
        <f t="shared" si="17"/>
        <v>0</v>
      </c>
      <c r="I72" s="112">
        <f t="shared" si="18"/>
        <v>0</v>
      </c>
    </row>
    <row r="73" spans="1:9" s="69" customFormat="1" ht="16.5" customHeight="1">
      <c r="A73" s="75" t="s">
        <v>40</v>
      </c>
      <c r="B73" s="166">
        <f aca="true" t="shared" si="19" ref="B73:G73">SUM(B74:B77)</f>
        <v>0</v>
      </c>
      <c r="C73" s="167">
        <f t="shared" si="19"/>
        <v>9</v>
      </c>
      <c r="D73" s="168">
        <f t="shared" si="19"/>
        <v>17</v>
      </c>
      <c r="E73" s="167">
        <f t="shared" si="19"/>
        <v>27</v>
      </c>
      <c r="F73" s="168">
        <f t="shared" si="19"/>
        <v>10</v>
      </c>
      <c r="G73" s="169">
        <f t="shared" si="19"/>
        <v>20</v>
      </c>
      <c r="H73" s="170">
        <f t="shared" si="17"/>
        <v>83</v>
      </c>
      <c r="I73" s="171">
        <f t="shared" si="18"/>
        <v>3.342237914185827</v>
      </c>
    </row>
    <row r="74" spans="1:9" s="104" customFormat="1" ht="16.5" customHeight="1">
      <c r="A74" s="108" t="s">
        <v>13</v>
      </c>
      <c r="B74" s="35">
        <v>0</v>
      </c>
      <c r="C74" s="22">
        <v>2</v>
      </c>
      <c r="D74" s="32">
        <v>10</v>
      </c>
      <c r="E74" s="22">
        <v>14</v>
      </c>
      <c r="F74" s="32">
        <v>8</v>
      </c>
      <c r="G74" s="23">
        <v>17</v>
      </c>
      <c r="H74" s="45">
        <f t="shared" si="17"/>
        <v>51</v>
      </c>
      <c r="I74" s="112">
        <f t="shared" si="18"/>
        <v>2.053664260523821</v>
      </c>
    </row>
    <row r="75" spans="1:9" s="104" customFormat="1" ht="16.5" customHeight="1">
      <c r="A75" s="108" t="s">
        <v>14</v>
      </c>
      <c r="B75" s="35">
        <v>0</v>
      </c>
      <c r="C75" s="22">
        <v>3</v>
      </c>
      <c r="D75" s="32">
        <v>2</v>
      </c>
      <c r="E75" s="22">
        <v>3</v>
      </c>
      <c r="F75" s="32">
        <v>0</v>
      </c>
      <c r="G75" s="23">
        <v>2</v>
      </c>
      <c r="H75" s="45">
        <f t="shared" si="17"/>
        <v>10</v>
      </c>
      <c r="I75" s="124">
        <f t="shared" si="18"/>
        <v>0.4026792667693767</v>
      </c>
    </row>
    <row r="76" spans="1:9" s="104" customFormat="1" ht="16.5" customHeight="1">
      <c r="A76" s="108" t="s">
        <v>15</v>
      </c>
      <c r="B76" s="35">
        <v>0</v>
      </c>
      <c r="C76" s="22">
        <v>4</v>
      </c>
      <c r="D76" s="32">
        <v>5</v>
      </c>
      <c r="E76" s="22">
        <v>10</v>
      </c>
      <c r="F76" s="32">
        <v>2</v>
      </c>
      <c r="G76" s="23">
        <v>1</v>
      </c>
      <c r="H76" s="45">
        <f t="shared" si="17"/>
        <v>22</v>
      </c>
      <c r="I76" s="112">
        <f t="shared" si="18"/>
        <v>0.8858943868926288</v>
      </c>
    </row>
    <row r="77" spans="1:9" s="104" customFormat="1" ht="16.5" customHeight="1">
      <c r="A77" s="24" t="s">
        <v>16</v>
      </c>
      <c r="B77" s="36">
        <v>0</v>
      </c>
      <c r="C77" s="25">
        <v>0</v>
      </c>
      <c r="D77" s="33">
        <v>0</v>
      </c>
      <c r="E77" s="25">
        <v>0</v>
      </c>
      <c r="F77" s="33">
        <v>0</v>
      </c>
      <c r="G77" s="26">
        <v>0</v>
      </c>
      <c r="H77" s="51">
        <f t="shared" si="17"/>
        <v>0</v>
      </c>
      <c r="I77" s="113">
        <f t="shared" si="18"/>
        <v>0</v>
      </c>
    </row>
    <row r="78" spans="1:12" s="69" customFormat="1" ht="21" customHeight="1">
      <c r="A78" s="139" t="s">
        <v>2</v>
      </c>
      <c r="B78" s="178">
        <f aca="true" t="shared" si="20" ref="B78:G78">B5+B10+B15+B20+B25+B30+B34+B36+B44+B45+B47+B51+B52+B55+B60+B65+B69+B74</f>
        <v>54</v>
      </c>
      <c r="C78" s="179">
        <f t="shared" si="20"/>
        <v>56</v>
      </c>
      <c r="D78" s="180">
        <f t="shared" si="20"/>
        <v>185</v>
      </c>
      <c r="E78" s="179">
        <f t="shared" si="20"/>
        <v>200</v>
      </c>
      <c r="F78" s="180">
        <f t="shared" si="20"/>
        <v>74</v>
      </c>
      <c r="G78" s="179">
        <f t="shared" si="20"/>
        <v>180</v>
      </c>
      <c r="H78" s="181">
        <f t="shared" si="17"/>
        <v>749</v>
      </c>
      <c r="I78" s="182">
        <f t="shared" si="18"/>
        <v>30.160677081026318</v>
      </c>
      <c r="L78" s="91"/>
    </row>
    <row r="79" spans="1:9" s="69" customFormat="1" ht="21" customHeight="1">
      <c r="A79" s="92" t="s">
        <v>3</v>
      </c>
      <c r="B79" s="129">
        <f aca="true" t="shared" si="21" ref="B79:G79">B6+B11+B16+B21+B26+B31+B42+B48+B56+B61+B70+B75</f>
        <v>7</v>
      </c>
      <c r="C79" s="130">
        <f t="shared" si="21"/>
        <v>15</v>
      </c>
      <c r="D79" s="131">
        <f t="shared" si="21"/>
        <v>67</v>
      </c>
      <c r="E79" s="130">
        <f t="shared" si="21"/>
        <v>90</v>
      </c>
      <c r="F79" s="131">
        <f t="shared" si="21"/>
        <v>23</v>
      </c>
      <c r="G79" s="132">
        <f t="shared" si="21"/>
        <v>37</v>
      </c>
      <c r="H79" s="125">
        <f t="shared" si="17"/>
        <v>239</v>
      </c>
      <c r="I79" s="126">
        <f t="shared" si="18"/>
        <v>9.624034475788104</v>
      </c>
    </row>
    <row r="80" spans="1:9" s="69" customFormat="1" ht="21" customHeight="1">
      <c r="A80" s="98" t="s">
        <v>4</v>
      </c>
      <c r="B80" s="183">
        <f aca="true" t="shared" si="22" ref="B80:G80">B7+B12+B17+B22+B27+B32+B49+B57+B62+B66+B71+B76</f>
        <v>12</v>
      </c>
      <c r="C80" s="184">
        <f t="shared" si="22"/>
        <v>57</v>
      </c>
      <c r="D80" s="185">
        <f t="shared" si="22"/>
        <v>93</v>
      </c>
      <c r="E80" s="184">
        <f t="shared" si="22"/>
        <v>49</v>
      </c>
      <c r="F80" s="185">
        <f t="shared" si="22"/>
        <v>6</v>
      </c>
      <c r="G80" s="186">
        <f t="shared" si="22"/>
        <v>4</v>
      </c>
      <c r="H80" s="187">
        <f t="shared" si="17"/>
        <v>221</v>
      </c>
      <c r="I80" s="188">
        <f t="shared" si="18"/>
        <v>8.899211795603227</v>
      </c>
    </row>
    <row r="81" spans="1:9" s="69" customFormat="1" ht="21" customHeight="1">
      <c r="A81" s="92" t="s">
        <v>31</v>
      </c>
      <c r="B81" s="129">
        <f aca="true" t="shared" si="23" ref="B81:G81">B8+B13+B18+B23+B28+B33+B43+B50+B58+B63+B67+B72+B77</f>
        <v>0</v>
      </c>
      <c r="C81" s="130">
        <f t="shared" si="23"/>
        <v>0</v>
      </c>
      <c r="D81" s="131">
        <f t="shared" si="23"/>
        <v>0</v>
      </c>
      <c r="E81" s="131">
        <f t="shared" si="23"/>
        <v>1</v>
      </c>
      <c r="F81" s="131">
        <f t="shared" si="23"/>
        <v>0</v>
      </c>
      <c r="G81" s="131">
        <f t="shared" si="23"/>
        <v>0</v>
      </c>
      <c r="H81" s="125">
        <f t="shared" si="17"/>
        <v>1</v>
      </c>
      <c r="I81" s="127">
        <f t="shared" si="18"/>
        <v>0.040267926676937675</v>
      </c>
    </row>
    <row r="82" spans="1:9" s="69" customFormat="1" ht="21" customHeight="1">
      <c r="A82" s="107" t="s">
        <v>1</v>
      </c>
      <c r="B82" s="174">
        <f aca="true" t="shared" si="24" ref="B82:G82">SUM(B78:B81)</f>
        <v>73</v>
      </c>
      <c r="C82" s="175">
        <f t="shared" si="24"/>
        <v>128</v>
      </c>
      <c r="D82" s="176">
        <f t="shared" si="24"/>
        <v>345</v>
      </c>
      <c r="E82" s="175">
        <f t="shared" si="24"/>
        <v>340</v>
      </c>
      <c r="F82" s="176">
        <f t="shared" si="24"/>
        <v>103</v>
      </c>
      <c r="G82" s="177">
        <f t="shared" si="24"/>
        <v>221</v>
      </c>
      <c r="H82" s="146">
        <f t="shared" si="17"/>
        <v>1210</v>
      </c>
      <c r="I82" s="189">
        <f t="shared" si="18"/>
        <v>48.72419127909458</v>
      </c>
    </row>
    <row r="83" spans="1:10" ht="27.75" customHeight="1">
      <c r="A83" s="158" t="s">
        <v>28</v>
      </c>
      <c r="B83" s="282">
        <v>2483366</v>
      </c>
      <c r="C83" s="282"/>
      <c r="D83" s="282"/>
      <c r="E83" s="282"/>
      <c r="F83" s="282"/>
      <c r="G83" s="282"/>
      <c r="H83" s="282"/>
      <c r="I83" s="282"/>
      <c r="J83" s="138"/>
    </row>
    <row r="84" spans="1:9" ht="21" customHeight="1">
      <c r="A84" s="164" t="s">
        <v>33</v>
      </c>
      <c r="B84" s="161"/>
      <c r="C84" s="159"/>
      <c r="D84" s="160"/>
      <c r="E84" s="161"/>
      <c r="F84" s="159"/>
      <c r="G84" s="162"/>
      <c r="H84" s="163"/>
      <c r="I84" s="163"/>
    </row>
    <row r="85" spans="1:9" ht="24" customHeight="1">
      <c r="A85" s="165" t="s">
        <v>53</v>
      </c>
      <c r="B85" s="161"/>
      <c r="C85" s="159"/>
      <c r="D85" s="160"/>
      <c r="E85" s="161"/>
      <c r="F85" s="159"/>
      <c r="G85" s="162"/>
      <c r="H85" s="163"/>
      <c r="I85" s="163"/>
    </row>
    <row r="86" spans="1:12" ht="15.75">
      <c r="A86" s="17"/>
      <c r="B86" s="10"/>
      <c r="C86" s="2"/>
      <c r="E86" s="10"/>
      <c r="F86" s="2"/>
      <c r="K86" s="283"/>
      <c r="L86" s="283"/>
    </row>
    <row r="87" spans="1:9" ht="15">
      <c r="A87" s="8"/>
      <c r="B87" s="196"/>
      <c r="C87" s="196"/>
      <c r="D87" s="197"/>
      <c r="E87" s="198"/>
      <c r="F87" s="198"/>
      <c r="G87" s="197"/>
      <c r="H87" s="197"/>
      <c r="I87" s="196"/>
    </row>
    <row r="88" spans="2:9" ht="15">
      <c r="B88" s="198"/>
      <c r="C88" s="205"/>
      <c r="D88" s="197"/>
      <c r="E88" s="198"/>
      <c r="F88" s="196"/>
      <c r="G88" s="197"/>
      <c r="H88" s="197"/>
      <c r="I88" s="196"/>
    </row>
    <row r="89" spans="2:10" ht="15">
      <c r="B89" s="198"/>
      <c r="C89" s="196"/>
      <c r="D89" s="197"/>
      <c r="E89" s="198"/>
      <c r="F89" s="196"/>
      <c r="G89" s="197"/>
      <c r="H89" s="197"/>
      <c r="I89" s="196"/>
      <c r="J89" s="30"/>
    </row>
    <row r="90" spans="2:10" ht="15">
      <c r="B90" s="198"/>
      <c r="C90" s="196"/>
      <c r="D90" s="197"/>
      <c r="E90" s="198"/>
      <c r="F90" s="196"/>
      <c r="G90" s="197"/>
      <c r="H90" s="197"/>
      <c r="I90" s="196"/>
      <c r="J90" s="8"/>
    </row>
    <row r="91" spans="2:10" ht="15">
      <c r="B91" s="198"/>
      <c r="C91" s="199"/>
      <c r="D91" s="200"/>
      <c r="E91" s="198"/>
      <c r="F91" s="199"/>
      <c r="G91" s="200"/>
      <c r="H91" s="197"/>
      <c r="I91" s="196"/>
      <c r="J91" s="8"/>
    </row>
    <row r="92" spans="2:10" ht="15">
      <c r="B92" s="10"/>
      <c r="C92" s="11"/>
      <c r="D92" s="40"/>
      <c r="E92" s="10"/>
      <c r="F92" s="11"/>
      <c r="G92" s="12"/>
      <c r="J92" s="8"/>
    </row>
    <row r="93" spans="2:10" ht="15">
      <c r="B93" s="10"/>
      <c r="C93" s="11"/>
      <c r="D93" s="40"/>
      <c r="E93" s="10"/>
      <c r="F93" s="11"/>
      <c r="G93" s="12"/>
      <c r="J93" s="8"/>
    </row>
    <row r="94" spans="2:5" ht="15">
      <c r="B94" s="10"/>
      <c r="E94" s="10"/>
    </row>
    <row r="95" spans="2:7" ht="15">
      <c r="B95" s="10"/>
      <c r="C95" s="11"/>
      <c r="D95" s="40"/>
      <c r="E95" s="10"/>
      <c r="F95" s="11"/>
      <c r="G95" s="12"/>
    </row>
    <row r="96" spans="2:7" ht="15">
      <c r="B96" s="10"/>
      <c r="C96" s="11"/>
      <c r="D96" s="40"/>
      <c r="E96" s="10"/>
      <c r="F96" s="11"/>
      <c r="G96" s="12"/>
    </row>
    <row r="97" spans="2:7" ht="15">
      <c r="B97" s="10"/>
      <c r="C97" s="11"/>
      <c r="D97" s="40"/>
      <c r="E97" s="10"/>
      <c r="F97" s="11"/>
      <c r="G97" s="12"/>
    </row>
    <row r="98" spans="2:7" ht="15">
      <c r="B98" s="10"/>
      <c r="C98" s="11"/>
      <c r="D98" s="40"/>
      <c r="E98" s="10"/>
      <c r="F98" s="11"/>
      <c r="G98" s="12"/>
    </row>
    <row r="99" spans="2:7" ht="15">
      <c r="B99" s="10"/>
      <c r="C99" s="11"/>
      <c r="D99" s="40"/>
      <c r="E99" s="10"/>
      <c r="F99" s="11"/>
      <c r="G99" s="12"/>
    </row>
    <row r="100" spans="2:5" ht="15">
      <c r="B100" s="10"/>
      <c r="E100" s="10"/>
    </row>
    <row r="101" spans="2:7" ht="15">
      <c r="B101" s="10"/>
      <c r="C101" s="11"/>
      <c r="D101" s="40"/>
      <c r="E101" s="10"/>
      <c r="F101" s="11"/>
      <c r="G101" s="12"/>
    </row>
    <row r="102" spans="2:7" ht="15">
      <c r="B102" s="10"/>
      <c r="C102" s="11"/>
      <c r="D102" s="40"/>
      <c r="E102" s="10"/>
      <c r="F102" s="11"/>
      <c r="G102" s="12"/>
    </row>
    <row r="103" spans="2:7" ht="15">
      <c r="B103" s="10"/>
      <c r="C103" s="11"/>
      <c r="D103" s="40"/>
      <c r="E103" s="10"/>
      <c r="F103" s="11"/>
      <c r="G103" s="12"/>
    </row>
    <row r="104" spans="2:7" ht="15">
      <c r="B104" s="10"/>
      <c r="C104" s="11"/>
      <c r="D104" s="40"/>
      <c r="E104" s="10"/>
      <c r="F104" s="11"/>
      <c r="G104" s="12"/>
    </row>
    <row r="105" spans="2:7" ht="15">
      <c r="B105" s="10"/>
      <c r="C105" s="11"/>
      <c r="D105" s="40"/>
      <c r="E105" s="10"/>
      <c r="F105" s="11"/>
      <c r="G105" s="12"/>
    </row>
    <row r="106" spans="2:6" ht="15">
      <c r="B106" s="10"/>
      <c r="C106" s="11"/>
      <c r="E106" s="10"/>
      <c r="F106" s="11"/>
    </row>
    <row r="107" spans="2:6" ht="15">
      <c r="B107" s="3"/>
      <c r="C107" s="11"/>
      <c r="E107" s="3"/>
      <c r="F107" s="11"/>
    </row>
    <row r="108" spans="2:6" ht="15">
      <c r="B108" s="3"/>
      <c r="C108" s="11"/>
      <c r="E108" s="3"/>
      <c r="F108" s="11"/>
    </row>
    <row r="109" spans="2:5" ht="15">
      <c r="B109" s="3"/>
      <c r="E109" s="3"/>
    </row>
    <row r="110" spans="2:5" ht="15">
      <c r="B110" s="3"/>
      <c r="E110" s="3"/>
    </row>
    <row r="111" spans="2:7" ht="15">
      <c r="B111" s="13"/>
      <c r="C111" s="5"/>
      <c r="D111" s="41"/>
      <c r="E111" s="13"/>
      <c r="F111" s="5"/>
      <c r="G111" s="5"/>
    </row>
    <row r="112" spans="2:7" ht="15">
      <c r="B112" s="3"/>
      <c r="D112" s="41"/>
      <c r="E112" s="3"/>
      <c r="G112" s="5"/>
    </row>
    <row r="113" spans="2:7" ht="15">
      <c r="B113" s="3"/>
      <c r="D113" s="41"/>
      <c r="E113" s="3"/>
      <c r="G113" s="5"/>
    </row>
    <row r="114" spans="1:5" ht="15.75">
      <c r="A114" s="14"/>
      <c r="B114" s="3"/>
      <c r="E114" s="3"/>
    </row>
    <row r="115" spans="1:8" ht="15.75">
      <c r="A115" s="14"/>
      <c r="B115" s="3"/>
      <c r="E115" s="3"/>
      <c r="H115" s="3"/>
    </row>
    <row r="116" spans="1:10" ht="15.75">
      <c r="A116" s="14"/>
      <c r="B116" s="3"/>
      <c r="C116" s="11"/>
      <c r="D116" s="40"/>
      <c r="E116" s="3"/>
      <c r="F116" s="11"/>
      <c r="G116" s="12"/>
      <c r="I116" s="12"/>
      <c r="J116" s="7"/>
    </row>
    <row r="117" spans="2:7" ht="15">
      <c r="B117" s="3"/>
      <c r="C117" s="11"/>
      <c r="D117" s="40"/>
      <c r="E117" s="3"/>
      <c r="F117" s="11"/>
      <c r="G117" s="12"/>
    </row>
    <row r="118" spans="2:7" ht="15">
      <c r="B118" s="3"/>
      <c r="C118" s="11"/>
      <c r="D118" s="40"/>
      <c r="E118" s="3"/>
      <c r="F118" s="11"/>
      <c r="G118" s="12"/>
    </row>
    <row r="119" spans="2:7" ht="15">
      <c r="B119" s="3"/>
      <c r="C119" s="11"/>
      <c r="D119" s="40"/>
      <c r="E119" s="3"/>
      <c r="F119" s="11"/>
      <c r="G119" s="12"/>
    </row>
    <row r="120" spans="2:7" ht="15">
      <c r="B120" s="3"/>
      <c r="C120" s="11"/>
      <c r="D120" s="40"/>
      <c r="E120" s="3"/>
      <c r="F120" s="11"/>
      <c r="G120" s="12"/>
    </row>
    <row r="121" spans="1:7" ht="15.75">
      <c r="A121" s="6"/>
      <c r="B121" s="3"/>
      <c r="C121" s="11"/>
      <c r="D121" s="40"/>
      <c r="E121" s="3"/>
      <c r="F121" s="11"/>
      <c r="G121" s="12"/>
    </row>
    <row r="122" spans="2:5" ht="15">
      <c r="B122" s="3"/>
      <c r="E122" s="3"/>
    </row>
    <row r="123" spans="1:5" ht="15.75">
      <c r="A123" s="6"/>
      <c r="B123" s="3"/>
      <c r="E123" s="3"/>
    </row>
    <row r="124" spans="1:5" ht="15.75">
      <c r="A124" s="4"/>
      <c r="B124" s="3"/>
      <c r="E124" s="3"/>
    </row>
    <row r="125" spans="2:5" ht="15">
      <c r="B125" s="3"/>
      <c r="E125" s="3"/>
    </row>
    <row r="126" spans="1:7" ht="15.75">
      <c r="A126" s="6"/>
      <c r="C126" s="11"/>
      <c r="D126" s="40"/>
      <c r="F126" s="11"/>
      <c r="G126" s="12"/>
    </row>
    <row r="127" spans="1:6" ht="15.75">
      <c r="A127" s="6"/>
      <c r="C127" s="11"/>
      <c r="F127" s="11"/>
    </row>
    <row r="128" spans="3:6" ht="15">
      <c r="C128" s="11"/>
      <c r="F128" s="11"/>
    </row>
    <row r="129" spans="3:6" ht="15">
      <c r="C129" s="11"/>
      <c r="F129" s="11"/>
    </row>
    <row r="130" spans="3:6" ht="15">
      <c r="C130" s="11"/>
      <c r="F130" s="11"/>
    </row>
    <row r="131" spans="3:6" ht="15">
      <c r="C131" s="11"/>
      <c r="F131" s="11"/>
    </row>
    <row r="132" spans="3:6" ht="15">
      <c r="C132" s="11"/>
      <c r="F132" s="11"/>
    </row>
    <row r="133" spans="3:6" ht="15">
      <c r="C133" s="11"/>
      <c r="F133" s="11"/>
    </row>
    <row r="134" spans="3:6" ht="15">
      <c r="C134" s="11"/>
      <c r="F134" s="11"/>
    </row>
    <row r="135" spans="3:6" ht="15">
      <c r="C135" s="11"/>
      <c r="F135" s="11"/>
    </row>
    <row r="136" spans="3:6" ht="15">
      <c r="C136" s="11"/>
      <c r="F136" s="11"/>
    </row>
    <row r="137" spans="2:5" ht="15">
      <c r="B137" s="5"/>
      <c r="E137" s="5"/>
    </row>
    <row r="138" spans="2:7" ht="15">
      <c r="B138" s="5"/>
      <c r="C138" s="5"/>
      <c r="D138" s="41"/>
      <c r="E138" s="5"/>
      <c r="F138" s="5"/>
      <c r="G138" s="5"/>
    </row>
    <row r="139" spans="4:7" ht="15">
      <c r="D139" s="41"/>
      <c r="G139" s="5"/>
    </row>
    <row r="141" spans="3:6" ht="15">
      <c r="C141" s="11"/>
      <c r="F141" s="11"/>
    </row>
    <row r="142" spans="3:6" ht="15">
      <c r="C142" s="11"/>
      <c r="F142" s="11"/>
    </row>
    <row r="143" spans="3:6" ht="15">
      <c r="C143" s="11"/>
      <c r="F143" s="11"/>
    </row>
    <row r="144" spans="3:6" ht="15">
      <c r="C144" s="11"/>
      <c r="F144" s="11"/>
    </row>
    <row r="145" spans="3:6" ht="15">
      <c r="C145" s="11"/>
      <c r="F145" s="11"/>
    </row>
    <row r="146" spans="3:6" ht="15">
      <c r="C146" s="11"/>
      <c r="F146" s="11"/>
    </row>
    <row r="147" spans="2:7" ht="15">
      <c r="B147" s="9"/>
      <c r="C147" s="15"/>
      <c r="D147" s="42"/>
      <c r="E147" s="9"/>
      <c r="F147" s="15"/>
      <c r="G147" s="9"/>
    </row>
    <row r="148" spans="3:6" ht="15">
      <c r="C148" s="11"/>
      <c r="F148" s="11"/>
    </row>
    <row r="149" spans="3:6" ht="15">
      <c r="C149" s="11"/>
      <c r="F149" s="11"/>
    </row>
    <row r="150" spans="3:6" ht="15">
      <c r="C150" s="11"/>
      <c r="F150" s="11"/>
    </row>
    <row r="151" spans="3:6" ht="15">
      <c r="C151" s="11"/>
      <c r="F151" s="11"/>
    </row>
    <row r="152" spans="3:6" ht="15">
      <c r="C152" s="11"/>
      <c r="F152" s="11"/>
    </row>
    <row r="153" spans="3:6" ht="15">
      <c r="C153" s="11"/>
      <c r="F153" s="11"/>
    </row>
    <row r="154" spans="3:6" ht="15">
      <c r="C154" s="11"/>
      <c r="F154" s="11"/>
    </row>
    <row r="155" spans="3:6" ht="15">
      <c r="C155" s="11"/>
      <c r="F155" s="11"/>
    </row>
    <row r="156" spans="3:6" ht="15">
      <c r="C156" s="11"/>
      <c r="F156" s="11"/>
    </row>
    <row r="157" spans="3:6" ht="15">
      <c r="C157" s="11"/>
      <c r="F157" s="11"/>
    </row>
    <row r="158" spans="3:6" ht="15">
      <c r="C158" s="11"/>
      <c r="F158" s="11"/>
    </row>
    <row r="159" spans="3:6" ht="15">
      <c r="C159" s="11"/>
      <c r="F159" s="11"/>
    </row>
    <row r="160" spans="3:6" ht="15">
      <c r="C160" s="11"/>
      <c r="F160" s="11"/>
    </row>
    <row r="161" spans="3:6" ht="15">
      <c r="C161" s="11"/>
      <c r="F161" s="11"/>
    </row>
    <row r="162" spans="2:7" ht="15">
      <c r="B162" s="9"/>
      <c r="C162" s="15"/>
      <c r="D162" s="42"/>
      <c r="E162" s="9"/>
      <c r="F162" s="15"/>
      <c r="G162" s="9"/>
    </row>
    <row r="163" spans="3:6" ht="15">
      <c r="C163" s="11"/>
      <c r="F163" s="11"/>
    </row>
    <row r="164" spans="2:7" ht="15">
      <c r="B164" s="9"/>
      <c r="C164" s="15"/>
      <c r="D164" s="43"/>
      <c r="E164" s="9"/>
      <c r="F164" s="15"/>
      <c r="G164" s="16"/>
    </row>
    <row r="165" spans="3:6" ht="15">
      <c r="C165" s="11"/>
      <c r="F165" s="11"/>
    </row>
    <row r="166" spans="3:6" ht="15">
      <c r="C166" s="11"/>
      <c r="F166" s="11"/>
    </row>
    <row r="167" spans="3:6" ht="15">
      <c r="C167" s="11"/>
      <c r="F167" s="11"/>
    </row>
    <row r="168" spans="3:6" ht="15">
      <c r="C168" s="11"/>
      <c r="F168" s="11"/>
    </row>
    <row r="169" spans="3:6" ht="15">
      <c r="C169" s="11"/>
      <c r="F169" s="11"/>
    </row>
    <row r="170" spans="3:6" ht="15">
      <c r="C170" s="11"/>
      <c r="F170" s="11"/>
    </row>
    <row r="171" spans="3:6" ht="15">
      <c r="C171" s="11"/>
      <c r="F171" s="11"/>
    </row>
    <row r="172" spans="3:6" ht="15">
      <c r="C172" s="11"/>
      <c r="F172" s="11"/>
    </row>
    <row r="173" spans="3:6" ht="15">
      <c r="C173" s="11"/>
      <c r="F173" s="11"/>
    </row>
    <row r="174" spans="3:6" ht="15">
      <c r="C174" s="11"/>
      <c r="F174" s="11"/>
    </row>
    <row r="175" spans="3:6" ht="15">
      <c r="C175" s="11"/>
      <c r="F175" s="11"/>
    </row>
    <row r="180" spans="4:7" ht="15">
      <c r="D180" s="44"/>
      <c r="G180" s="11"/>
    </row>
    <row r="181" spans="4:7" ht="15">
      <c r="D181" s="44"/>
      <c r="G181" s="11"/>
    </row>
    <row r="182" spans="4:7" ht="15">
      <c r="D182" s="44"/>
      <c r="G182" s="11"/>
    </row>
    <row r="183" spans="4:7" ht="15">
      <c r="D183" s="44"/>
      <c r="G183" s="11"/>
    </row>
    <row r="184" spans="4:7" ht="15">
      <c r="D184" s="44"/>
      <c r="G184" s="11"/>
    </row>
    <row r="185" spans="4:7" ht="15">
      <c r="D185" s="44"/>
      <c r="G185" s="11"/>
    </row>
    <row r="186" spans="4:7" ht="15">
      <c r="D186" s="44"/>
      <c r="G186" s="11"/>
    </row>
    <row r="187" spans="4:7" ht="15">
      <c r="D187" s="44"/>
      <c r="G187" s="11"/>
    </row>
    <row r="188" spans="4:7" ht="15">
      <c r="D188" s="44"/>
      <c r="G188" s="11"/>
    </row>
    <row r="189" spans="4:7" ht="15">
      <c r="D189" s="44"/>
      <c r="G189" s="11"/>
    </row>
    <row r="190" spans="4:7" ht="15">
      <c r="D190" s="44"/>
      <c r="G190" s="11"/>
    </row>
    <row r="191" spans="4:7" ht="15">
      <c r="D191" s="44"/>
      <c r="G191" s="11"/>
    </row>
    <row r="192" spans="4:7" ht="15">
      <c r="D192" s="44"/>
      <c r="G192" s="11"/>
    </row>
  </sheetData>
  <sheetProtection/>
  <mergeCells count="4">
    <mergeCell ref="K86:L86"/>
    <mergeCell ref="A2:A3"/>
    <mergeCell ref="B2:G2"/>
    <mergeCell ref="B83:I83"/>
  </mergeCells>
  <printOptions/>
  <pageMargins left="1.31" right="0.75" top="0.41" bottom="0.33" header="0.37" footer="0.36"/>
  <pageSetup fitToHeight="1" fitToWidth="1" horizontalDpi="600" verticalDpi="600" orientation="portrait" scale="4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2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B15" sqref="B15"/>
    </sheetView>
  </sheetViews>
  <sheetFormatPr defaultColWidth="11.5" defaultRowHeight="14.25"/>
  <cols>
    <col min="1" max="1" width="46.5" style="1" customWidth="1"/>
    <col min="2" max="2" width="10.69921875" style="1" customWidth="1"/>
    <col min="3" max="3" width="9.69921875" style="1" customWidth="1"/>
    <col min="4" max="4" width="9.69921875" style="39" customWidth="1"/>
    <col min="5" max="7" width="9.69921875" style="1" customWidth="1"/>
    <col min="8" max="8" width="10.69921875" style="1" customWidth="1"/>
    <col min="9" max="9" width="13.296875" style="1" customWidth="1"/>
    <col min="10" max="10" width="15.19921875" style="1" customWidth="1"/>
    <col min="11" max="16384" width="11.5" style="1" customWidth="1"/>
  </cols>
  <sheetData>
    <row r="1" spans="1:9" s="18" customFormat="1" ht="30.75" customHeight="1">
      <c r="A1" s="67" t="s">
        <v>51</v>
      </c>
      <c r="B1" s="19"/>
      <c r="C1" s="20"/>
      <c r="D1" s="38"/>
      <c r="E1" s="19"/>
      <c r="F1" s="20"/>
      <c r="G1" s="20"/>
      <c r="H1" s="20"/>
      <c r="I1" s="21"/>
    </row>
    <row r="2" spans="1:11" s="69" customFormat="1" ht="18.75" customHeight="1">
      <c r="A2" s="277" t="s">
        <v>0</v>
      </c>
      <c r="B2" s="279" t="s">
        <v>12</v>
      </c>
      <c r="C2" s="280"/>
      <c r="D2" s="280"/>
      <c r="E2" s="280"/>
      <c r="F2" s="280"/>
      <c r="G2" s="281"/>
      <c r="H2" s="68"/>
      <c r="I2" s="155" t="s">
        <v>5</v>
      </c>
      <c r="K2" s="70"/>
    </row>
    <row r="3" spans="1:11" s="69" customFormat="1" ht="16.5">
      <c r="A3" s="278"/>
      <c r="B3" s="71" t="s">
        <v>10</v>
      </c>
      <c r="C3" s="72" t="s">
        <v>11</v>
      </c>
      <c r="D3" s="72" t="s">
        <v>9</v>
      </c>
      <c r="E3" s="72" t="s">
        <v>6</v>
      </c>
      <c r="F3" s="72" t="s">
        <v>7</v>
      </c>
      <c r="G3" s="73" t="s">
        <v>8</v>
      </c>
      <c r="H3" s="74" t="s">
        <v>32</v>
      </c>
      <c r="I3" s="156">
        <v>100000</v>
      </c>
      <c r="J3" s="70"/>
      <c r="K3" s="70"/>
    </row>
    <row r="4" spans="1:14" s="69" customFormat="1" ht="16.5" customHeight="1">
      <c r="A4" s="75" t="s">
        <v>35</v>
      </c>
      <c r="B4" s="166">
        <f aca="true" t="shared" si="0" ref="B4:G4">SUM(B5:B8)</f>
        <v>1</v>
      </c>
      <c r="C4" s="167">
        <f t="shared" si="0"/>
        <v>1</v>
      </c>
      <c r="D4" s="168">
        <f t="shared" si="0"/>
        <v>13</v>
      </c>
      <c r="E4" s="167">
        <f t="shared" si="0"/>
        <v>16</v>
      </c>
      <c r="F4" s="168">
        <f t="shared" si="0"/>
        <v>0</v>
      </c>
      <c r="G4" s="169">
        <f t="shared" si="0"/>
        <v>1</v>
      </c>
      <c r="H4" s="170">
        <f>SUM(B4:G4)</f>
        <v>32</v>
      </c>
      <c r="I4" s="171">
        <f aca="true" t="shared" si="1" ref="I4:I67">H4/B$83*100000</f>
        <v>1.2927135795117826</v>
      </c>
      <c r="J4" s="70"/>
      <c r="K4" s="70"/>
      <c r="L4" s="70"/>
      <c r="M4" s="70"/>
      <c r="N4" s="70"/>
    </row>
    <row r="5" spans="1:9" s="104" customFormat="1" ht="16.5" customHeight="1">
      <c r="A5" s="108" t="s">
        <v>13</v>
      </c>
      <c r="B5" s="35">
        <v>0</v>
      </c>
      <c r="C5" s="22">
        <v>0</v>
      </c>
      <c r="D5" s="32">
        <v>0</v>
      </c>
      <c r="E5" s="22">
        <v>1</v>
      </c>
      <c r="F5" s="32">
        <v>0</v>
      </c>
      <c r="G5" s="23">
        <v>0</v>
      </c>
      <c r="H5" s="45">
        <f aca="true" t="shared" si="2" ref="H5:H68">SUM(B5:G5)</f>
        <v>1</v>
      </c>
      <c r="I5" s="124">
        <f t="shared" si="1"/>
        <v>0.040397299359743205</v>
      </c>
    </row>
    <row r="6" spans="1:9" s="104" customFormat="1" ht="16.5" customHeight="1">
      <c r="A6" s="108" t="s">
        <v>14</v>
      </c>
      <c r="B6" s="35">
        <v>0</v>
      </c>
      <c r="C6" s="22">
        <v>0</v>
      </c>
      <c r="D6" s="32">
        <v>2</v>
      </c>
      <c r="E6" s="22">
        <v>4</v>
      </c>
      <c r="F6" s="32">
        <v>0</v>
      </c>
      <c r="G6" s="23">
        <v>1</v>
      </c>
      <c r="H6" s="45">
        <f t="shared" si="2"/>
        <v>7</v>
      </c>
      <c r="I6" s="124">
        <f t="shared" si="1"/>
        <v>0.2827810955182024</v>
      </c>
    </row>
    <row r="7" spans="1:9" s="104" customFormat="1" ht="16.5" customHeight="1">
      <c r="A7" s="108" t="s">
        <v>15</v>
      </c>
      <c r="B7" s="35">
        <v>1</v>
      </c>
      <c r="C7" s="22">
        <v>1</v>
      </c>
      <c r="D7" s="32">
        <v>11</v>
      </c>
      <c r="E7" s="22">
        <v>11</v>
      </c>
      <c r="F7" s="32">
        <v>0</v>
      </c>
      <c r="G7" s="23">
        <v>0</v>
      </c>
      <c r="H7" s="45">
        <f t="shared" si="2"/>
        <v>24</v>
      </c>
      <c r="I7" s="112">
        <f t="shared" si="1"/>
        <v>0.9695351846338368</v>
      </c>
    </row>
    <row r="8" spans="1:9" ht="16.5" customHeight="1">
      <c r="A8" s="29" t="s">
        <v>16</v>
      </c>
      <c r="B8" s="46">
        <v>0</v>
      </c>
      <c r="C8" s="47">
        <v>0</v>
      </c>
      <c r="D8" s="48">
        <v>0</v>
      </c>
      <c r="E8" s="47">
        <v>0</v>
      </c>
      <c r="F8" s="48">
        <v>0</v>
      </c>
      <c r="G8" s="49">
        <v>0</v>
      </c>
      <c r="H8" s="50">
        <f t="shared" si="2"/>
        <v>0</v>
      </c>
      <c r="I8" s="111">
        <f t="shared" si="1"/>
        <v>0</v>
      </c>
    </row>
    <row r="9" spans="1:9" s="69" customFormat="1" ht="16.5" customHeight="1">
      <c r="A9" s="75" t="s">
        <v>34</v>
      </c>
      <c r="B9" s="166">
        <f aca="true" t="shared" si="3" ref="B9:G9">SUM(B10:B13)</f>
        <v>9</v>
      </c>
      <c r="C9" s="167">
        <f t="shared" si="3"/>
        <v>5</v>
      </c>
      <c r="D9" s="168">
        <f t="shared" si="3"/>
        <v>10</v>
      </c>
      <c r="E9" s="167">
        <f t="shared" si="3"/>
        <v>19</v>
      </c>
      <c r="F9" s="168">
        <f t="shared" si="3"/>
        <v>6</v>
      </c>
      <c r="G9" s="169">
        <f t="shared" si="3"/>
        <v>8</v>
      </c>
      <c r="H9" s="170">
        <f t="shared" si="2"/>
        <v>57</v>
      </c>
      <c r="I9" s="171">
        <f t="shared" si="1"/>
        <v>2.3026460635053625</v>
      </c>
    </row>
    <row r="10" spans="1:9" s="104" customFormat="1" ht="16.5" customHeight="1">
      <c r="A10" s="108" t="s">
        <v>13</v>
      </c>
      <c r="B10" s="35">
        <v>9</v>
      </c>
      <c r="C10" s="22">
        <v>5</v>
      </c>
      <c r="D10" s="32">
        <v>7</v>
      </c>
      <c r="E10" s="22">
        <v>12</v>
      </c>
      <c r="F10" s="32">
        <v>4</v>
      </c>
      <c r="G10" s="23">
        <v>8</v>
      </c>
      <c r="H10" s="45">
        <f t="shared" si="2"/>
        <v>45</v>
      </c>
      <c r="I10" s="112">
        <f t="shared" si="1"/>
        <v>1.8178784711884441</v>
      </c>
    </row>
    <row r="11" spans="1:9" s="104" customFormat="1" ht="16.5" customHeight="1">
      <c r="A11" s="108" t="s">
        <v>14</v>
      </c>
      <c r="B11" s="35">
        <v>0</v>
      </c>
      <c r="C11" s="22">
        <v>0</v>
      </c>
      <c r="D11" s="32">
        <v>2</v>
      </c>
      <c r="E11" s="22">
        <v>7</v>
      </c>
      <c r="F11" s="32">
        <v>2</v>
      </c>
      <c r="G11" s="23">
        <v>0</v>
      </c>
      <c r="H11" s="45">
        <f t="shared" si="2"/>
        <v>11</v>
      </c>
      <c r="I11" s="124">
        <f t="shared" si="1"/>
        <v>0.4443702929571753</v>
      </c>
    </row>
    <row r="12" spans="1:9" ht="16.5" customHeight="1">
      <c r="A12" s="108" t="s">
        <v>15</v>
      </c>
      <c r="B12" s="35">
        <v>0</v>
      </c>
      <c r="C12" s="22">
        <v>0</v>
      </c>
      <c r="D12" s="32">
        <v>0</v>
      </c>
      <c r="E12" s="22">
        <v>0</v>
      </c>
      <c r="F12" s="32">
        <v>0</v>
      </c>
      <c r="G12" s="23">
        <v>0</v>
      </c>
      <c r="H12" s="45">
        <f t="shared" si="2"/>
        <v>0</v>
      </c>
      <c r="I12" s="112">
        <f t="shared" si="1"/>
        <v>0</v>
      </c>
    </row>
    <row r="13" spans="1:9" ht="16.5" customHeight="1">
      <c r="A13" s="29" t="s">
        <v>16</v>
      </c>
      <c r="B13" s="36">
        <v>0</v>
      </c>
      <c r="C13" s="25">
        <v>0</v>
      </c>
      <c r="D13" s="33">
        <v>1</v>
      </c>
      <c r="E13" s="25">
        <v>0</v>
      </c>
      <c r="F13" s="33">
        <v>0</v>
      </c>
      <c r="G13" s="26">
        <v>0</v>
      </c>
      <c r="H13" s="51">
        <f t="shared" si="2"/>
        <v>1</v>
      </c>
      <c r="I13" s="157">
        <f t="shared" si="1"/>
        <v>0.040397299359743205</v>
      </c>
    </row>
    <row r="14" spans="1:9" s="69" customFormat="1" ht="16.5" customHeight="1">
      <c r="A14" s="75" t="s">
        <v>42</v>
      </c>
      <c r="B14" s="166">
        <f aca="true" t="shared" si="4" ref="B14:G14">SUM(B15:B18)</f>
        <v>0</v>
      </c>
      <c r="C14" s="167">
        <f t="shared" si="4"/>
        <v>0</v>
      </c>
      <c r="D14" s="168">
        <f t="shared" si="4"/>
        <v>12</v>
      </c>
      <c r="E14" s="167">
        <f t="shared" si="4"/>
        <v>23</v>
      </c>
      <c r="F14" s="168">
        <f t="shared" si="4"/>
        <v>20</v>
      </c>
      <c r="G14" s="169">
        <f t="shared" si="4"/>
        <v>86</v>
      </c>
      <c r="H14" s="170">
        <f t="shared" si="2"/>
        <v>141</v>
      </c>
      <c r="I14" s="171">
        <f t="shared" si="1"/>
        <v>5.696019209723792</v>
      </c>
    </row>
    <row r="15" spans="1:9" s="104" customFormat="1" ht="16.5" customHeight="1">
      <c r="A15" s="108" t="s">
        <v>13</v>
      </c>
      <c r="B15" s="35">
        <v>0</v>
      </c>
      <c r="C15" s="22">
        <v>0</v>
      </c>
      <c r="D15" s="32">
        <v>6</v>
      </c>
      <c r="E15" s="22">
        <v>20</v>
      </c>
      <c r="F15" s="32">
        <v>18</v>
      </c>
      <c r="G15" s="23">
        <v>83</v>
      </c>
      <c r="H15" s="45">
        <f t="shared" si="2"/>
        <v>127</v>
      </c>
      <c r="I15" s="112">
        <f t="shared" si="1"/>
        <v>5.130457018687387</v>
      </c>
    </row>
    <row r="16" spans="1:9" s="104" customFormat="1" ht="16.5" customHeight="1">
      <c r="A16" s="108" t="s">
        <v>14</v>
      </c>
      <c r="B16" s="35">
        <v>0</v>
      </c>
      <c r="C16" s="22">
        <v>0</v>
      </c>
      <c r="D16" s="32">
        <v>6</v>
      </c>
      <c r="E16" s="22">
        <v>3</v>
      </c>
      <c r="F16" s="32">
        <v>2</v>
      </c>
      <c r="G16" s="23">
        <v>3</v>
      </c>
      <c r="H16" s="45">
        <f t="shared" si="2"/>
        <v>14</v>
      </c>
      <c r="I16" s="124">
        <f t="shared" si="1"/>
        <v>0.5655621910364048</v>
      </c>
    </row>
    <row r="17" spans="1:9" ht="16.5" customHeight="1">
      <c r="A17" s="108" t="s">
        <v>15</v>
      </c>
      <c r="B17" s="35">
        <v>0</v>
      </c>
      <c r="C17" s="22">
        <v>0</v>
      </c>
      <c r="D17" s="32">
        <v>0</v>
      </c>
      <c r="E17" s="22">
        <v>0</v>
      </c>
      <c r="F17" s="32">
        <v>0</v>
      </c>
      <c r="G17" s="23">
        <v>0</v>
      </c>
      <c r="H17" s="45">
        <f t="shared" si="2"/>
        <v>0</v>
      </c>
      <c r="I17" s="112">
        <f t="shared" si="1"/>
        <v>0</v>
      </c>
    </row>
    <row r="18" spans="1:9" ht="16.5" customHeight="1">
      <c r="A18" s="29" t="s">
        <v>16</v>
      </c>
      <c r="B18" s="52">
        <v>0</v>
      </c>
      <c r="C18" s="53">
        <v>0</v>
      </c>
      <c r="D18" s="54">
        <v>0</v>
      </c>
      <c r="E18" s="53">
        <v>0</v>
      </c>
      <c r="F18" s="54">
        <v>0</v>
      </c>
      <c r="G18" s="55">
        <v>0</v>
      </c>
      <c r="H18" s="56">
        <f t="shared" si="2"/>
        <v>0</v>
      </c>
      <c r="I18" s="114">
        <f t="shared" si="1"/>
        <v>0</v>
      </c>
    </row>
    <row r="19" spans="1:9" s="69" customFormat="1" ht="16.5" customHeight="1">
      <c r="A19" s="75" t="s">
        <v>56</v>
      </c>
      <c r="B19" s="166">
        <f aca="true" t="shared" si="5" ref="B19:G19">SUM(B20:B23)</f>
        <v>2</v>
      </c>
      <c r="C19" s="167">
        <f t="shared" si="5"/>
        <v>0</v>
      </c>
      <c r="D19" s="168">
        <f t="shared" si="5"/>
        <v>3</v>
      </c>
      <c r="E19" s="167">
        <f t="shared" si="5"/>
        <v>5</v>
      </c>
      <c r="F19" s="168">
        <f t="shared" si="5"/>
        <v>2</v>
      </c>
      <c r="G19" s="169">
        <f t="shared" si="5"/>
        <v>0</v>
      </c>
      <c r="H19" s="170">
        <f t="shared" si="2"/>
        <v>12</v>
      </c>
      <c r="I19" s="172">
        <f t="shared" si="1"/>
        <v>0.4847675923169184</v>
      </c>
    </row>
    <row r="20" spans="1:9" s="104" customFormat="1" ht="16.5" customHeight="1">
      <c r="A20" s="108" t="s">
        <v>13</v>
      </c>
      <c r="B20" s="35">
        <v>2</v>
      </c>
      <c r="C20" s="22">
        <v>0</v>
      </c>
      <c r="D20" s="32">
        <v>3</v>
      </c>
      <c r="E20" s="22">
        <v>5</v>
      </c>
      <c r="F20" s="32">
        <v>2</v>
      </c>
      <c r="G20" s="23">
        <v>0</v>
      </c>
      <c r="H20" s="45">
        <f t="shared" si="2"/>
        <v>12</v>
      </c>
      <c r="I20" s="124">
        <f t="shared" si="1"/>
        <v>0.4847675923169184</v>
      </c>
    </row>
    <row r="21" spans="1:9" s="104" customFormat="1" ht="16.5" customHeight="1">
      <c r="A21" s="108" t="s">
        <v>14</v>
      </c>
      <c r="B21" s="35">
        <v>0</v>
      </c>
      <c r="C21" s="22">
        <v>0</v>
      </c>
      <c r="D21" s="32">
        <v>0</v>
      </c>
      <c r="E21" s="22">
        <v>0</v>
      </c>
      <c r="F21" s="32">
        <v>0</v>
      </c>
      <c r="G21" s="23">
        <v>0</v>
      </c>
      <c r="H21" s="45">
        <f t="shared" si="2"/>
        <v>0</v>
      </c>
      <c r="I21" s="112">
        <f t="shared" si="1"/>
        <v>0</v>
      </c>
    </row>
    <row r="22" spans="1:9" s="104" customFormat="1" ht="16.5" customHeight="1">
      <c r="A22" s="108" t="s">
        <v>15</v>
      </c>
      <c r="B22" s="35">
        <v>0</v>
      </c>
      <c r="C22" s="22">
        <v>0</v>
      </c>
      <c r="D22" s="32">
        <v>0</v>
      </c>
      <c r="E22" s="22">
        <v>0</v>
      </c>
      <c r="F22" s="32">
        <v>0</v>
      </c>
      <c r="G22" s="23">
        <v>0</v>
      </c>
      <c r="H22" s="45">
        <f t="shared" si="2"/>
        <v>0</v>
      </c>
      <c r="I22" s="112">
        <f t="shared" si="1"/>
        <v>0</v>
      </c>
    </row>
    <row r="23" spans="1:9" s="104" customFormat="1" ht="16.5" customHeight="1">
      <c r="A23" s="24" t="s">
        <v>16</v>
      </c>
      <c r="B23" s="36">
        <v>0</v>
      </c>
      <c r="C23" s="25">
        <v>0</v>
      </c>
      <c r="D23" s="33">
        <v>0</v>
      </c>
      <c r="E23" s="25">
        <v>0</v>
      </c>
      <c r="F23" s="33">
        <v>0</v>
      </c>
      <c r="G23" s="26">
        <v>0</v>
      </c>
      <c r="H23" s="51">
        <f t="shared" si="2"/>
        <v>0</v>
      </c>
      <c r="I23" s="113">
        <f t="shared" si="1"/>
        <v>0</v>
      </c>
    </row>
    <row r="24" spans="1:9" s="104" customFormat="1" ht="16.5" customHeight="1">
      <c r="A24" s="147" t="s">
        <v>57</v>
      </c>
      <c r="B24" s="148">
        <f aca="true" t="shared" si="6" ref="B24:G24">SUM(B25:B28)</f>
        <v>0</v>
      </c>
      <c r="C24" s="149">
        <f t="shared" si="6"/>
        <v>0</v>
      </c>
      <c r="D24" s="150">
        <f t="shared" si="6"/>
        <v>0</v>
      </c>
      <c r="E24" s="149">
        <f t="shared" si="6"/>
        <v>0</v>
      </c>
      <c r="F24" s="150">
        <f t="shared" si="6"/>
        <v>0</v>
      </c>
      <c r="G24" s="151">
        <f t="shared" si="6"/>
        <v>0</v>
      </c>
      <c r="H24" s="152">
        <f t="shared" si="2"/>
        <v>0</v>
      </c>
      <c r="I24" s="153">
        <f t="shared" si="1"/>
        <v>0</v>
      </c>
    </row>
    <row r="25" spans="1:9" s="104" customFormat="1" ht="16.5" customHeight="1">
      <c r="A25" s="108" t="s">
        <v>13</v>
      </c>
      <c r="B25" s="35">
        <v>0</v>
      </c>
      <c r="C25" s="22">
        <v>0</v>
      </c>
      <c r="D25" s="32">
        <v>0</v>
      </c>
      <c r="E25" s="22">
        <v>0</v>
      </c>
      <c r="F25" s="32">
        <v>0</v>
      </c>
      <c r="G25" s="23">
        <v>0</v>
      </c>
      <c r="H25" s="45">
        <f t="shared" si="2"/>
        <v>0</v>
      </c>
      <c r="I25" s="112">
        <f t="shared" si="1"/>
        <v>0</v>
      </c>
    </row>
    <row r="26" spans="1:9" ht="16.5" customHeight="1">
      <c r="A26" s="108" t="s">
        <v>14</v>
      </c>
      <c r="B26" s="35">
        <v>0</v>
      </c>
      <c r="C26" s="22">
        <v>0</v>
      </c>
      <c r="D26" s="32">
        <v>0</v>
      </c>
      <c r="E26" s="22">
        <v>0</v>
      </c>
      <c r="F26" s="32">
        <v>0</v>
      </c>
      <c r="G26" s="23">
        <v>0</v>
      </c>
      <c r="H26" s="45">
        <f t="shared" si="2"/>
        <v>0</v>
      </c>
      <c r="I26" s="112">
        <f t="shared" si="1"/>
        <v>0</v>
      </c>
    </row>
    <row r="27" spans="1:9" ht="16.5" customHeight="1">
      <c r="A27" s="108" t="s">
        <v>15</v>
      </c>
      <c r="B27" s="35">
        <v>0</v>
      </c>
      <c r="C27" s="22">
        <v>0</v>
      </c>
      <c r="D27" s="32">
        <v>0</v>
      </c>
      <c r="E27" s="22">
        <v>0</v>
      </c>
      <c r="F27" s="32">
        <v>0</v>
      </c>
      <c r="G27" s="23">
        <v>0</v>
      </c>
      <c r="H27" s="45">
        <f t="shared" si="2"/>
        <v>0</v>
      </c>
      <c r="I27" s="112">
        <f t="shared" si="1"/>
        <v>0</v>
      </c>
    </row>
    <row r="28" spans="1:9" ht="16.5" customHeight="1">
      <c r="A28" s="29" t="s">
        <v>16</v>
      </c>
      <c r="B28" s="57">
        <v>0</v>
      </c>
      <c r="C28" s="58">
        <v>0</v>
      </c>
      <c r="D28" s="59">
        <v>0</v>
      </c>
      <c r="E28" s="58">
        <v>0</v>
      </c>
      <c r="F28" s="59">
        <v>0</v>
      </c>
      <c r="G28" s="60">
        <v>0</v>
      </c>
      <c r="H28" s="61">
        <f t="shared" si="2"/>
        <v>0</v>
      </c>
      <c r="I28" s="115">
        <f t="shared" si="1"/>
        <v>0</v>
      </c>
    </row>
    <row r="29" spans="1:9" s="69" customFormat="1" ht="16.5" customHeight="1">
      <c r="A29" s="75" t="s">
        <v>36</v>
      </c>
      <c r="B29" s="166">
        <f aca="true" t="shared" si="7" ref="B29:G29">SUM(B30:B33)</f>
        <v>16</v>
      </c>
      <c r="C29" s="167">
        <f t="shared" si="7"/>
        <v>83</v>
      </c>
      <c r="D29" s="168">
        <f t="shared" si="7"/>
        <v>104</v>
      </c>
      <c r="E29" s="167">
        <f t="shared" si="7"/>
        <v>59</v>
      </c>
      <c r="F29" s="168">
        <f t="shared" si="7"/>
        <v>21</v>
      </c>
      <c r="G29" s="169">
        <f t="shared" si="7"/>
        <v>25</v>
      </c>
      <c r="H29" s="170">
        <f t="shared" si="2"/>
        <v>308</v>
      </c>
      <c r="I29" s="171">
        <f t="shared" si="1"/>
        <v>12.442368202800907</v>
      </c>
    </row>
    <row r="30" spans="1:9" s="104" customFormat="1" ht="16.5" customHeight="1">
      <c r="A30" s="108" t="s">
        <v>13</v>
      </c>
      <c r="B30" s="35">
        <v>0</v>
      </c>
      <c r="C30" s="22">
        <v>0</v>
      </c>
      <c r="D30" s="32">
        <v>0</v>
      </c>
      <c r="E30" s="22">
        <v>0</v>
      </c>
      <c r="F30" s="32">
        <v>0</v>
      </c>
      <c r="G30" s="23">
        <v>0</v>
      </c>
      <c r="H30" s="45">
        <f t="shared" si="2"/>
        <v>0</v>
      </c>
      <c r="I30" s="112">
        <f t="shared" si="1"/>
        <v>0</v>
      </c>
    </row>
    <row r="31" spans="1:9" s="104" customFormat="1" ht="16.5" customHeight="1">
      <c r="A31" s="108" t="s">
        <v>14</v>
      </c>
      <c r="B31" s="35">
        <v>0</v>
      </c>
      <c r="C31" s="22">
        <v>9</v>
      </c>
      <c r="D31" s="32">
        <v>23</v>
      </c>
      <c r="E31" s="22">
        <v>39</v>
      </c>
      <c r="F31" s="32">
        <v>17</v>
      </c>
      <c r="G31" s="23">
        <v>21</v>
      </c>
      <c r="H31" s="45">
        <f t="shared" si="2"/>
        <v>109</v>
      </c>
      <c r="I31" s="112">
        <f t="shared" si="1"/>
        <v>4.403305630212008</v>
      </c>
    </row>
    <row r="32" spans="1:9" s="104" customFormat="1" ht="16.5" customHeight="1">
      <c r="A32" s="108" t="s">
        <v>15</v>
      </c>
      <c r="B32" s="35">
        <v>16</v>
      </c>
      <c r="C32" s="22">
        <v>74</v>
      </c>
      <c r="D32" s="32">
        <v>81</v>
      </c>
      <c r="E32" s="22">
        <v>20</v>
      </c>
      <c r="F32" s="32">
        <v>4</v>
      </c>
      <c r="G32" s="23">
        <v>4</v>
      </c>
      <c r="H32" s="45">
        <f t="shared" si="2"/>
        <v>199</v>
      </c>
      <c r="I32" s="112">
        <f t="shared" si="1"/>
        <v>8.039062572588897</v>
      </c>
    </row>
    <row r="33" spans="1:9" ht="16.5" customHeight="1">
      <c r="A33" s="29" t="s">
        <v>16</v>
      </c>
      <c r="B33" s="35">
        <v>0</v>
      </c>
      <c r="C33" s="22">
        <v>0</v>
      </c>
      <c r="D33" s="32">
        <v>0</v>
      </c>
      <c r="E33" s="22">
        <v>0</v>
      </c>
      <c r="F33" s="32">
        <v>0</v>
      </c>
      <c r="G33" s="23">
        <v>0</v>
      </c>
      <c r="H33" s="45">
        <f t="shared" si="2"/>
        <v>0</v>
      </c>
      <c r="I33" s="112">
        <f t="shared" si="1"/>
        <v>0</v>
      </c>
    </row>
    <row r="34" spans="1:9" s="69" customFormat="1" ht="16.5" customHeight="1">
      <c r="A34" s="81" t="s">
        <v>20</v>
      </c>
      <c r="B34" s="34">
        <v>1</v>
      </c>
      <c r="C34" s="27">
        <v>0</v>
      </c>
      <c r="D34" s="31">
        <v>1</v>
      </c>
      <c r="E34" s="27">
        <v>2</v>
      </c>
      <c r="F34" s="31">
        <v>0</v>
      </c>
      <c r="G34" s="28">
        <v>0</v>
      </c>
      <c r="H34" s="170">
        <f t="shared" si="2"/>
        <v>4</v>
      </c>
      <c r="I34" s="173">
        <f t="shared" si="1"/>
        <v>0.16158919743897282</v>
      </c>
    </row>
    <row r="35" spans="1:9" s="69" customFormat="1" ht="16.5" customHeight="1">
      <c r="A35" s="75" t="s">
        <v>37</v>
      </c>
      <c r="B35" s="166">
        <f aca="true" t="shared" si="8" ref="B35:G35">SUM(B36+B42+B43)</f>
        <v>10</v>
      </c>
      <c r="C35" s="167">
        <f t="shared" si="8"/>
        <v>61</v>
      </c>
      <c r="D35" s="168">
        <f t="shared" si="8"/>
        <v>114</v>
      </c>
      <c r="E35" s="167">
        <f t="shared" si="8"/>
        <v>64</v>
      </c>
      <c r="F35" s="168">
        <f t="shared" si="8"/>
        <v>25</v>
      </c>
      <c r="G35" s="169">
        <f t="shared" si="8"/>
        <v>34</v>
      </c>
      <c r="H35" s="170">
        <f t="shared" si="2"/>
        <v>308</v>
      </c>
      <c r="I35" s="171">
        <f t="shared" si="1"/>
        <v>12.442368202800907</v>
      </c>
    </row>
    <row r="36" spans="1:9" s="104" customFormat="1" ht="16.5" customHeight="1">
      <c r="A36" s="108" t="s">
        <v>13</v>
      </c>
      <c r="B36" s="35">
        <f aca="true" t="shared" si="9" ref="B36:G36">SUM(B37:B41)</f>
        <v>10</v>
      </c>
      <c r="C36" s="22">
        <f t="shared" si="9"/>
        <v>61</v>
      </c>
      <c r="D36" s="32">
        <f t="shared" si="9"/>
        <v>114</v>
      </c>
      <c r="E36" s="22">
        <f t="shared" si="9"/>
        <v>64</v>
      </c>
      <c r="F36" s="32">
        <f t="shared" si="9"/>
        <v>25</v>
      </c>
      <c r="G36" s="23">
        <f t="shared" si="9"/>
        <v>34</v>
      </c>
      <c r="H36" s="45">
        <f t="shared" si="2"/>
        <v>308</v>
      </c>
      <c r="I36" s="112">
        <f t="shared" si="1"/>
        <v>12.442368202800907</v>
      </c>
    </row>
    <row r="37" spans="1:11" s="104" customFormat="1" ht="16.5" customHeight="1">
      <c r="A37" s="108" t="s">
        <v>22</v>
      </c>
      <c r="B37" s="35">
        <v>6</v>
      </c>
      <c r="C37" s="22">
        <v>37</v>
      </c>
      <c r="D37" s="32">
        <v>52</v>
      </c>
      <c r="E37" s="22">
        <v>28</v>
      </c>
      <c r="F37" s="32">
        <v>14</v>
      </c>
      <c r="G37" s="23">
        <v>18</v>
      </c>
      <c r="H37" s="45">
        <f t="shared" si="2"/>
        <v>155</v>
      </c>
      <c r="I37" s="112">
        <f t="shared" si="1"/>
        <v>6.261581400760196</v>
      </c>
      <c r="K37" s="105"/>
    </row>
    <row r="38" spans="1:9" s="104" customFormat="1" ht="16.5" customHeight="1">
      <c r="A38" s="108" t="s">
        <v>23</v>
      </c>
      <c r="B38" s="35">
        <v>0</v>
      </c>
      <c r="C38" s="22">
        <v>10</v>
      </c>
      <c r="D38" s="32">
        <v>32</v>
      </c>
      <c r="E38" s="22">
        <v>7</v>
      </c>
      <c r="F38" s="32">
        <v>2</v>
      </c>
      <c r="G38" s="23">
        <v>0</v>
      </c>
      <c r="H38" s="45">
        <f t="shared" si="2"/>
        <v>51</v>
      </c>
      <c r="I38" s="112">
        <f t="shared" si="1"/>
        <v>2.0602622673469035</v>
      </c>
    </row>
    <row r="39" spans="1:9" s="104" customFormat="1" ht="16.5" customHeight="1">
      <c r="A39" s="108" t="s">
        <v>24</v>
      </c>
      <c r="B39" s="35">
        <v>0</v>
      </c>
      <c r="C39" s="22">
        <v>2</v>
      </c>
      <c r="D39" s="32">
        <v>2</v>
      </c>
      <c r="E39" s="22">
        <v>2</v>
      </c>
      <c r="F39" s="32">
        <v>1</v>
      </c>
      <c r="G39" s="23">
        <v>0</v>
      </c>
      <c r="H39" s="45">
        <f t="shared" si="2"/>
        <v>7</v>
      </c>
      <c r="I39" s="124">
        <f t="shared" si="1"/>
        <v>0.2827810955182024</v>
      </c>
    </row>
    <row r="40" spans="1:9" s="104" customFormat="1" ht="16.5" customHeight="1">
      <c r="A40" s="108" t="s">
        <v>25</v>
      </c>
      <c r="B40" s="35">
        <v>1</v>
      </c>
      <c r="C40" s="22">
        <v>6</v>
      </c>
      <c r="D40" s="32">
        <v>21</v>
      </c>
      <c r="E40" s="22">
        <v>20</v>
      </c>
      <c r="F40" s="32">
        <v>8</v>
      </c>
      <c r="G40" s="23">
        <v>14</v>
      </c>
      <c r="H40" s="45">
        <f t="shared" si="2"/>
        <v>70</v>
      </c>
      <c r="I40" s="112">
        <f t="shared" si="1"/>
        <v>2.827810955182024</v>
      </c>
    </row>
    <row r="41" spans="1:9" s="104" customFormat="1" ht="16.5" customHeight="1">
      <c r="A41" s="108" t="s">
        <v>29</v>
      </c>
      <c r="B41" s="35">
        <v>3</v>
      </c>
      <c r="C41" s="22">
        <v>6</v>
      </c>
      <c r="D41" s="32">
        <v>7</v>
      </c>
      <c r="E41" s="22">
        <v>7</v>
      </c>
      <c r="F41" s="32">
        <v>0</v>
      </c>
      <c r="G41" s="23">
        <v>2</v>
      </c>
      <c r="H41" s="45">
        <f t="shared" si="2"/>
        <v>25</v>
      </c>
      <c r="I41" s="112">
        <f t="shared" si="1"/>
        <v>1.0099324839935802</v>
      </c>
    </row>
    <row r="42" spans="1:9" ht="16.5" customHeight="1">
      <c r="A42" s="108" t="s">
        <v>14</v>
      </c>
      <c r="B42" s="35">
        <v>0</v>
      </c>
      <c r="C42" s="22">
        <v>0</v>
      </c>
      <c r="D42" s="32">
        <v>0</v>
      </c>
      <c r="E42" s="22">
        <v>0</v>
      </c>
      <c r="F42" s="32">
        <v>0</v>
      </c>
      <c r="G42" s="23">
        <v>0</v>
      </c>
      <c r="H42" s="45">
        <f t="shared" si="2"/>
        <v>0</v>
      </c>
      <c r="I42" s="112">
        <f t="shared" si="1"/>
        <v>0</v>
      </c>
    </row>
    <row r="43" spans="1:9" ht="16.5" customHeight="1">
      <c r="A43" s="29" t="s">
        <v>16</v>
      </c>
      <c r="B43" s="52">
        <v>0</v>
      </c>
      <c r="C43" s="53">
        <v>0</v>
      </c>
      <c r="D43" s="54">
        <v>0</v>
      </c>
      <c r="E43" s="53">
        <v>0</v>
      </c>
      <c r="F43" s="54">
        <v>0</v>
      </c>
      <c r="G43" s="55">
        <v>0</v>
      </c>
      <c r="H43" s="56">
        <f t="shared" si="2"/>
        <v>0</v>
      </c>
      <c r="I43" s="114">
        <f t="shared" si="1"/>
        <v>0</v>
      </c>
    </row>
    <row r="44" spans="1:9" s="69" customFormat="1" ht="16.5" customHeight="1">
      <c r="A44" s="106" t="s">
        <v>54</v>
      </c>
      <c r="B44" s="34">
        <v>0</v>
      </c>
      <c r="C44" s="27">
        <v>0</v>
      </c>
      <c r="D44" s="31">
        <v>1</v>
      </c>
      <c r="E44" s="27">
        <v>2</v>
      </c>
      <c r="F44" s="31">
        <v>0</v>
      </c>
      <c r="G44" s="28">
        <v>0</v>
      </c>
      <c r="H44" s="146">
        <f t="shared" si="2"/>
        <v>3</v>
      </c>
      <c r="I44" s="173">
        <f t="shared" si="1"/>
        <v>0.1211918980792296</v>
      </c>
    </row>
    <row r="45" spans="1:9" s="69" customFormat="1" ht="16.5" customHeight="1">
      <c r="A45" s="106" t="s">
        <v>55</v>
      </c>
      <c r="B45" s="34">
        <v>0</v>
      </c>
      <c r="C45" s="27">
        <v>0</v>
      </c>
      <c r="D45" s="31">
        <v>2</v>
      </c>
      <c r="E45" s="27">
        <v>1</v>
      </c>
      <c r="F45" s="31">
        <v>0</v>
      </c>
      <c r="G45" s="28">
        <v>3</v>
      </c>
      <c r="H45" s="146">
        <f t="shared" si="2"/>
        <v>6</v>
      </c>
      <c r="I45" s="173">
        <f t="shared" si="1"/>
        <v>0.2423837961584592</v>
      </c>
    </row>
    <row r="46" spans="1:9" s="69" customFormat="1" ht="16.5" customHeight="1">
      <c r="A46" s="75" t="s">
        <v>30</v>
      </c>
      <c r="B46" s="166">
        <f aca="true" t="shared" si="10" ref="B46:G46">SUM(B47:B50)</f>
        <v>1</v>
      </c>
      <c r="C46" s="167">
        <f t="shared" si="10"/>
        <v>2</v>
      </c>
      <c r="D46" s="168">
        <f t="shared" si="10"/>
        <v>2</v>
      </c>
      <c r="E46" s="167">
        <f t="shared" si="10"/>
        <v>3</v>
      </c>
      <c r="F46" s="168">
        <f t="shared" si="10"/>
        <v>0</v>
      </c>
      <c r="G46" s="169">
        <f t="shared" si="10"/>
        <v>1</v>
      </c>
      <c r="H46" s="170">
        <f t="shared" si="2"/>
        <v>9</v>
      </c>
      <c r="I46" s="172">
        <f t="shared" si="1"/>
        <v>0.3635756942376888</v>
      </c>
    </row>
    <row r="47" spans="1:9" s="104" customFormat="1" ht="16.5" customHeight="1">
      <c r="A47" s="108" t="s">
        <v>13</v>
      </c>
      <c r="B47" s="57">
        <v>1</v>
      </c>
      <c r="C47" s="58">
        <v>2</v>
      </c>
      <c r="D47" s="59">
        <v>2</v>
      </c>
      <c r="E47" s="58">
        <v>2</v>
      </c>
      <c r="F47" s="59">
        <v>0</v>
      </c>
      <c r="G47" s="60">
        <v>1</v>
      </c>
      <c r="H47" s="61">
        <f t="shared" si="2"/>
        <v>8</v>
      </c>
      <c r="I47" s="133">
        <f t="shared" si="1"/>
        <v>0.32317839487794564</v>
      </c>
    </row>
    <row r="48" spans="1:9" s="104" customFormat="1" ht="16.5" customHeight="1">
      <c r="A48" s="108" t="s">
        <v>14</v>
      </c>
      <c r="B48" s="154">
        <v>0</v>
      </c>
      <c r="C48" s="137">
        <v>0</v>
      </c>
      <c r="D48" s="137">
        <v>0</v>
      </c>
      <c r="E48" s="137">
        <v>0</v>
      </c>
      <c r="F48" s="137">
        <v>0</v>
      </c>
      <c r="G48" s="137">
        <v>0</v>
      </c>
      <c r="H48" s="195">
        <f t="shared" si="2"/>
        <v>0</v>
      </c>
      <c r="I48" s="111">
        <f t="shared" si="1"/>
        <v>0</v>
      </c>
    </row>
    <row r="49" spans="1:9" ht="16.5" customHeight="1">
      <c r="A49" s="66" t="s">
        <v>15</v>
      </c>
      <c r="B49" s="62">
        <v>0</v>
      </c>
      <c r="C49" s="63">
        <v>0</v>
      </c>
      <c r="D49" s="64">
        <v>0</v>
      </c>
      <c r="E49" s="63">
        <v>0</v>
      </c>
      <c r="F49" s="64">
        <v>0</v>
      </c>
      <c r="G49" s="65">
        <v>0</v>
      </c>
      <c r="H49" s="45">
        <f t="shared" si="2"/>
        <v>0</v>
      </c>
      <c r="I49" s="112">
        <f t="shared" si="1"/>
        <v>0</v>
      </c>
    </row>
    <row r="50" spans="1:9" s="104" customFormat="1" ht="16.5" customHeight="1">
      <c r="A50" s="37" t="s">
        <v>16</v>
      </c>
      <c r="B50" s="128">
        <v>0</v>
      </c>
      <c r="C50" s="53">
        <v>0</v>
      </c>
      <c r="D50" s="53">
        <v>0</v>
      </c>
      <c r="E50" s="53">
        <v>1</v>
      </c>
      <c r="F50" s="53">
        <v>0</v>
      </c>
      <c r="G50" s="55">
        <v>0</v>
      </c>
      <c r="H50" s="56">
        <f t="shared" si="2"/>
        <v>1</v>
      </c>
      <c r="I50" s="136">
        <f t="shared" si="1"/>
        <v>0.040397299359743205</v>
      </c>
    </row>
    <row r="51" spans="1:9" s="69" customFormat="1" ht="16.5" customHeight="1">
      <c r="A51" s="81" t="s">
        <v>21</v>
      </c>
      <c r="B51" s="174">
        <v>1</v>
      </c>
      <c r="C51" s="175">
        <v>0</v>
      </c>
      <c r="D51" s="176">
        <v>1</v>
      </c>
      <c r="E51" s="175">
        <v>1</v>
      </c>
      <c r="F51" s="176">
        <v>0</v>
      </c>
      <c r="G51" s="177">
        <v>0</v>
      </c>
      <c r="H51" s="146">
        <f t="shared" si="2"/>
        <v>3</v>
      </c>
      <c r="I51" s="173">
        <f t="shared" si="1"/>
        <v>0.1211918980792296</v>
      </c>
    </row>
    <row r="52" spans="1:9" ht="16.5" customHeight="1">
      <c r="A52" s="81" t="s">
        <v>26</v>
      </c>
      <c r="B52" s="34">
        <v>0</v>
      </c>
      <c r="C52" s="27">
        <v>0</v>
      </c>
      <c r="D52" s="31">
        <v>0</v>
      </c>
      <c r="E52" s="27">
        <v>0</v>
      </c>
      <c r="F52" s="31">
        <v>0</v>
      </c>
      <c r="G52" s="28">
        <v>0</v>
      </c>
      <c r="H52" s="146">
        <f t="shared" si="2"/>
        <v>0</v>
      </c>
      <c r="I52" s="119">
        <f t="shared" si="1"/>
        <v>0</v>
      </c>
    </row>
    <row r="53" spans="1:9" s="69" customFormat="1" ht="16.5" customHeight="1">
      <c r="A53" s="75" t="s">
        <v>41</v>
      </c>
      <c r="B53" s="166">
        <f aca="true" t="shared" si="11" ref="B53:G53">B54+B59</f>
        <v>3</v>
      </c>
      <c r="C53" s="167">
        <f t="shared" si="11"/>
        <v>12</v>
      </c>
      <c r="D53" s="168">
        <f t="shared" si="11"/>
        <v>76</v>
      </c>
      <c r="E53" s="167">
        <f t="shared" si="11"/>
        <v>61</v>
      </c>
      <c r="F53" s="168">
        <f t="shared" si="11"/>
        <v>8</v>
      </c>
      <c r="G53" s="169">
        <f t="shared" si="11"/>
        <v>8</v>
      </c>
      <c r="H53" s="170">
        <f t="shared" si="2"/>
        <v>168</v>
      </c>
      <c r="I53" s="171">
        <f t="shared" si="1"/>
        <v>6.786746292436858</v>
      </c>
    </row>
    <row r="54" spans="1:9" s="104" customFormat="1" ht="16.5" customHeight="1">
      <c r="A54" s="134" t="s">
        <v>59</v>
      </c>
      <c r="B54" s="129">
        <f aca="true" t="shared" si="12" ref="B54:G54">SUM(B55:B58)</f>
        <v>3</v>
      </c>
      <c r="C54" s="130">
        <f t="shared" si="12"/>
        <v>9</v>
      </c>
      <c r="D54" s="131">
        <f t="shared" si="12"/>
        <v>71</v>
      </c>
      <c r="E54" s="130">
        <f t="shared" si="12"/>
        <v>58</v>
      </c>
      <c r="F54" s="131">
        <f t="shared" si="12"/>
        <v>6</v>
      </c>
      <c r="G54" s="132">
        <f t="shared" si="12"/>
        <v>7</v>
      </c>
      <c r="H54" s="125">
        <f t="shared" si="2"/>
        <v>154</v>
      </c>
      <c r="I54" s="126">
        <f t="shared" si="1"/>
        <v>6.221184101400453</v>
      </c>
    </row>
    <row r="55" spans="1:9" s="104" customFormat="1" ht="16.5" customHeight="1">
      <c r="A55" s="66" t="s">
        <v>17</v>
      </c>
      <c r="B55" s="62">
        <v>2</v>
      </c>
      <c r="C55" s="63">
        <v>9</v>
      </c>
      <c r="D55" s="64">
        <v>60</v>
      </c>
      <c r="E55" s="63">
        <v>42</v>
      </c>
      <c r="F55" s="64">
        <v>3</v>
      </c>
      <c r="G55" s="65">
        <v>6</v>
      </c>
      <c r="H55" s="45">
        <f t="shared" si="2"/>
        <v>122</v>
      </c>
      <c r="I55" s="112">
        <f t="shared" si="1"/>
        <v>4.928470521888671</v>
      </c>
    </row>
    <row r="56" spans="1:9" s="104" customFormat="1" ht="16.5" customHeight="1">
      <c r="A56" s="66" t="s">
        <v>18</v>
      </c>
      <c r="B56" s="35">
        <v>1</v>
      </c>
      <c r="C56" s="22">
        <v>0</v>
      </c>
      <c r="D56" s="32">
        <v>11</v>
      </c>
      <c r="E56" s="22">
        <v>15</v>
      </c>
      <c r="F56" s="32">
        <v>3</v>
      </c>
      <c r="G56" s="23">
        <v>1</v>
      </c>
      <c r="H56" s="45">
        <f t="shared" si="2"/>
        <v>31</v>
      </c>
      <c r="I56" s="112">
        <f t="shared" si="1"/>
        <v>1.2523162801520393</v>
      </c>
    </row>
    <row r="57" spans="1:9" s="104" customFormat="1" ht="16.5" customHeight="1">
      <c r="A57" s="66" t="s">
        <v>19</v>
      </c>
      <c r="B57" s="62">
        <v>0</v>
      </c>
      <c r="C57" s="63">
        <v>0</v>
      </c>
      <c r="D57" s="64">
        <v>0</v>
      </c>
      <c r="E57" s="63">
        <v>0</v>
      </c>
      <c r="F57" s="64">
        <v>0</v>
      </c>
      <c r="G57" s="65">
        <v>0</v>
      </c>
      <c r="H57" s="45">
        <f t="shared" si="2"/>
        <v>0</v>
      </c>
      <c r="I57" s="112">
        <f t="shared" si="1"/>
        <v>0</v>
      </c>
    </row>
    <row r="58" spans="1:9" s="104" customFormat="1" ht="16.5" customHeight="1">
      <c r="A58" s="66" t="s">
        <v>27</v>
      </c>
      <c r="B58" s="62">
        <v>0</v>
      </c>
      <c r="C58" s="63">
        <v>0</v>
      </c>
      <c r="D58" s="64">
        <v>0</v>
      </c>
      <c r="E58" s="22">
        <v>1</v>
      </c>
      <c r="F58" s="64">
        <v>0</v>
      </c>
      <c r="G58" s="65">
        <v>0</v>
      </c>
      <c r="H58" s="45">
        <f t="shared" si="2"/>
        <v>1</v>
      </c>
      <c r="I58" s="124">
        <f t="shared" si="1"/>
        <v>0.040397299359743205</v>
      </c>
    </row>
    <row r="59" spans="1:9" s="104" customFormat="1" ht="16.5" customHeight="1">
      <c r="A59" s="134" t="s">
        <v>58</v>
      </c>
      <c r="B59" s="129">
        <f aca="true" t="shared" si="13" ref="B59:G59">SUM(B60:B63)</f>
        <v>0</v>
      </c>
      <c r="C59" s="130">
        <f t="shared" si="13"/>
        <v>3</v>
      </c>
      <c r="D59" s="131">
        <f t="shared" si="13"/>
        <v>5</v>
      </c>
      <c r="E59" s="130">
        <f t="shared" si="13"/>
        <v>3</v>
      </c>
      <c r="F59" s="131">
        <f t="shared" si="13"/>
        <v>2</v>
      </c>
      <c r="G59" s="132">
        <f t="shared" si="13"/>
        <v>1</v>
      </c>
      <c r="H59" s="125">
        <f t="shared" si="2"/>
        <v>14</v>
      </c>
      <c r="I59" s="127">
        <f t="shared" si="1"/>
        <v>0.5655621910364048</v>
      </c>
    </row>
    <row r="60" spans="1:9" s="104" customFormat="1" ht="16.5" customHeight="1">
      <c r="A60" s="66" t="s">
        <v>17</v>
      </c>
      <c r="B60" s="62">
        <v>0</v>
      </c>
      <c r="C60" s="63">
        <v>3</v>
      </c>
      <c r="D60" s="64">
        <v>4</v>
      </c>
      <c r="E60" s="63">
        <v>2</v>
      </c>
      <c r="F60" s="64">
        <v>1</v>
      </c>
      <c r="G60" s="65">
        <v>0</v>
      </c>
      <c r="H60" s="45">
        <f t="shared" si="2"/>
        <v>10</v>
      </c>
      <c r="I60" s="124">
        <f t="shared" si="1"/>
        <v>0.40397299359743205</v>
      </c>
    </row>
    <row r="61" spans="1:9" s="104" customFormat="1" ht="16.5" customHeight="1">
      <c r="A61" s="108" t="s">
        <v>18</v>
      </c>
      <c r="B61" s="35">
        <v>0</v>
      </c>
      <c r="C61" s="22">
        <v>0</v>
      </c>
      <c r="D61" s="32">
        <v>1</v>
      </c>
      <c r="E61" s="22">
        <v>1</v>
      </c>
      <c r="F61" s="32">
        <v>1</v>
      </c>
      <c r="G61" s="23">
        <v>1</v>
      </c>
      <c r="H61" s="61">
        <f t="shared" si="2"/>
        <v>4</v>
      </c>
      <c r="I61" s="133">
        <f t="shared" si="1"/>
        <v>0.16158919743897282</v>
      </c>
    </row>
    <row r="62" spans="1:9" ht="16.5" customHeight="1">
      <c r="A62" s="66" t="s">
        <v>19</v>
      </c>
      <c r="B62" s="62">
        <v>0</v>
      </c>
      <c r="C62" s="63">
        <v>0</v>
      </c>
      <c r="D62" s="64">
        <v>0</v>
      </c>
      <c r="E62" s="63">
        <v>0</v>
      </c>
      <c r="F62" s="64">
        <v>0</v>
      </c>
      <c r="G62" s="65">
        <v>0</v>
      </c>
      <c r="H62" s="45">
        <f t="shared" si="2"/>
        <v>0</v>
      </c>
      <c r="I62" s="112">
        <f t="shared" si="1"/>
        <v>0</v>
      </c>
    </row>
    <row r="63" spans="1:9" ht="16.5" customHeight="1">
      <c r="A63" s="109" t="s">
        <v>27</v>
      </c>
      <c r="B63" s="57">
        <v>0</v>
      </c>
      <c r="C63" s="58">
        <v>0</v>
      </c>
      <c r="D63" s="59">
        <v>0</v>
      </c>
      <c r="E63" s="58">
        <v>0</v>
      </c>
      <c r="F63" s="59">
        <v>0</v>
      </c>
      <c r="G63" s="60">
        <v>0</v>
      </c>
      <c r="H63" s="61">
        <f t="shared" si="2"/>
        <v>0</v>
      </c>
      <c r="I63" s="115">
        <f t="shared" si="1"/>
        <v>0</v>
      </c>
    </row>
    <row r="64" spans="1:9" s="69" customFormat="1" ht="16.5" customHeight="1">
      <c r="A64" s="75" t="s">
        <v>38</v>
      </c>
      <c r="B64" s="166">
        <f aca="true" t="shared" si="14" ref="B64:G64">SUM(B65:B67)</f>
        <v>0</v>
      </c>
      <c r="C64" s="167">
        <f t="shared" si="14"/>
        <v>0</v>
      </c>
      <c r="D64" s="168">
        <f t="shared" si="14"/>
        <v>2</v>
      </c>
      <c r="E64" s="167">
        <f t="shared" si="14"/>
        <v>0</v>
      </c>
      <c r="F64" s="168">
        <f t="shared" si="14"/>
        <v>1</v>
      </c>
      <c r="G64" s="169">
        <f t="shared" si="14"/>
        <v>0</v>
      </c>
      <c r="H64" s="170">
        <f t="shared" si="2"/>
        <v>3</v>
      </c>
      <c r="I64" s="172">
        <f t="shared" si="1"/>
        <v>0.1211918980792296</v>
      </c>
    </row>
    <row r="65" spans="1:9" s="104" customFormat="1" ht="16.5" customHeight="1">
      <c r="A65" s="66" t="s">
        <v>13</v>
      </c>
      <c r="B65" s="62">
        <v>0</v>
      </c>
      <c r="C65" s="63">
        <v>0</v>
      </c>
      <c r="D65" s="64">
        <v>2</v>
      </c>
      <c r="E65" s="63">
        <v>0</v>
      </c>
      <c r="F65" s="64">
        <v>1</v>
      </c>
      <c r="G65" s="65">
        <v>0</v>
      </c>
      <c r="H65" s="45">
        <f t="shared" si="2"/>
        <v>3</v>
      </c>
      <c r="I65" s="124">
        <f t="shared" si="1"/>
        <v>0.1211918980792296</v>
      </c>
    </row>
    <row r="66" spans="1:9" ht="16.5" customHeight="1">
      <c r="A66" s="108" t="s">
        <v>15</v>
      </c>
      <c r="B66" s="62">
        <v>0</v>
      </c>
      <c r="C66" s="63">
        <v>0</v>
      </c>
      <c r="D66" s="63">
        <v>0</v>
      </c>
      <c r="E66" s="63">
        <v>0</v>
      </c>
      <c r="F66" s="63">
        <v>0</v>
      </c>
      <c r="G66" s="65">
        <v>0</v>
      </c>
      <c r="H66" s="45">
        <f t="shared" si="2"/>
        <v>0</v>
      </c>
      <c r="I66" s="112">
        <f t="shared" si="1"/>
        <v>0</v>
      </c>
    </row>
    <row r="67" spans="1:9" ht="16.5" customHeight="1">
      <c r="A67" s="29" t="s">
        <v>16</v>
      </c>
      <c r="B67" s="52">
        <v>0</v>
      </c>
      <c r="C67" s="53">
        <v>0</v>
      </c>
      <c r="D67" s="54">
        <v>0</v>
      </c>
      <c r="E67" s="53">
        <v>0</v>
      </c>
      <c r="F67" s="54">
        <v>0</v>
      </c>
      <c r="G67" s="55">
        <v>0</v>
      </c>
      <c r="H67" s="56">
        <f t="shared" si="2"/>
        <v>0</v>
      </c>
      <c r="I67" s="114">
        <f t="shared" si="1"/>
        <v>0</v>
      </c>
    </row>
    <row r="68" spans="1:9" s="69" customFormat="1" ht="16.5" customHeight="1">
      <c r="A68" s="75" t="s">
        <v>39</v>
      </c>
      <c r="B68" s="129">
        <f aca="true" t="shared" si="15" ref="B68:G68">SUM(B69:B72)</f>
        <v>14</v>
      </c>
      <c r="C68" s="167">
        <f t="shared" si="15"/>
        <v>5</v>
      </c>
      <c r="D68" s="168">
        <f t="shared" si="15"/>
        <v>22</v>
      </c>
      <c r="E68" s="167">
        <f t="shared" si="15"/>
        <v>28</v>
      </c>
      <c r="F68" s="168">
        <f t="shared" si="15"/>
        <v>10</v>
      </c>
      <c r="G68" s="169">
        <f t="shared" si="15"/>
        <v>24</v>
      </c>
      <c r="H68" s="170">
        <f t="shared" si="2"/>
        <v>103</v>
      </c>
      <c r="I68" s="171">
        <f aca="true" t="shared" si="16" ref="I68:I82">H68/B$83*100000</f>
        <v>4.16092183405355</v>
      </c>
    </row>
    <row r="69" spans="1:9" s="104" customFormat="1" ht="16.5" customHeight="1">
      <c r="A69" s="108" t="s">
        <v>13</v>
      </c>
      <c r="B69" s="35">
        <v>12</v>
      </c>
      <c r="C69" s="22">
        <v>0</v>
      </c>
      <c r="D69" s="32">
        <v>0</v>
      </c>
      <c r="E69" s="22">
        <v>9</v>
      </c>
      <c r="F69" s="32">
        <v>5</v>
      </c>
      <c r="G69" s="23">
        <v>16</v>
      </c>
      <c r="H69" s="45">
        <f aca="true" t="shared" si="17" ref="H69:H82">SUM(B69:G69)</f>
        <v>42</v>
      </c>
      <c r="I69" s="112">
        <f t="shared" si="16"/>
        <v>1.6966865731092144</v>
      </c>
    </row>
    <row r="70" spans="1:9" s="104" customFormat="1" ht="16.5" customHeight="1">
      <c r="A70" s="108" t="s">
        <v>14</v>
      </c>
      <c r="B70" s="62">
        <v>2</v>
      </c>
      <c r="C70" s="63">
        <v>5</v>
      </c>
      <c r="D70" s="64">
        <v>20</v>
      </c>
      <c r="E70" s="63">
        <v>17</v>
      </c>
      <c r="F70" s="64">
        <v>5</v>
      </c>
      <c r="G70" s="65">
        <v>8</v>
      </c>
      <c r="H70" s="45">
        <f t="shared" si="17"/>
        <v>57</v>
      </c>
      <c r="I70" s="112">
        <f t="shared" si="16"/>
        <v>2.3026460635053625</v>
      </c>
    </row>
    <row r="71" spans="1:9" s="104" customFormat="1" ht="16.5" customHeight="1">
      <c r="A71" s="108" t="s">
        <v>15</v>
      </c>
      <c r="B71" s="35">
        <v>0</v>
      </c>
      <c r="C71" s="22">
        <v>0</v>
      </c>
      <c r="D71" s="32">
        <v>2</v>
      </c>
      <c r="E71" s="22">
        <v>2</v>
      </c>
      <c r="F71" s="32">
        <v>0</v>
      </c>
      <c r="G71" s="23">
        <v>0</v>
      </c>
      <c r="H71" s="45">
        <f t="shared" si="17"/>
        <v>4</v>
      </c>
      <c r="I71" s="124">
        <f t="shared" si="16"/>
        <v>0.16158919743897282</v>
      </c>
    </row>
    <row r="72" spans="1:9" s="104" customFormat="1" ht="16.5" customHeight="1">
      <c r="A72" s="29" t="s">
        <v>16</v>
      </c>
      <c r="B72" s="62">
        <v>0</v>
      </c>
      <c r="C72" s="63">
        <v>0</v>
      </c>
      <c r="D72" s="64">
        <v>0</v>
      </c>
      <c r="E72" s="63">
        <v>0</v>
      </c>
      <c r="F72" s="64">
        <v>0</v>
      </c>
      <c r="G72" s="65">
        <v>0</v>
      </c>
      <c r="H72" s="45">
        <f t="shared" si="17"/>
        <v>0</v>
      </c>
      <c r="I72" s="112">
        <f t="shared" si="16"/>
        <v>0</v>
      </c>
    </row>
    <row r="73" spans="1:9" s="69" customFormat="1" ht="16.5" customHeight="1">
      <c r="A73" s="75" t="s">
        <v>40</v>
      </c>
      <c r="B73" s="166">
        <f aca="true" t="shared" si="18" ref="B73:G73">SUM(B74:B77)</f>
        <v>3</v>
      </c>
      <c r="C73" s="167">
        <f t="shared" si="18"/>
        <v>7</v>
      </c>
      <c r="D73" s="168">
        <f t="shared" si="18"/>
        <v>17</v>
      </c>
      <c r="E73" s="167">
        <f t="shared" si="18"/>
        <v>27</v>
      </c>
      <c r="F73" s="168">
        <f t="shared" si="18"/>
        <v>11</v>
      </c>
      <c r="G73" s="169">
        <f t="shared" si="18"/>
        <v>18</v>
      </c>
      <c r="H73" s="170">
        <f t="shared" si="17"/>
        <v>83</v>
      </c>
      <c r="I73" s="171">
        <f t="shared" si="16"/>
        <v>3.3529758468586857</v>
      </c>
    </row>
    <row r="74" spans="1:9" s="104" customFormat="1" ht="16.5" customHeight="1">
      <c r="A74" s="108" t="s">
        <v>13</v>
      </c>
      <c r="B74" s="35">
        <v>0</v>
      </c>
      <c r="C74" s="22">
        <v>1</v>
      </c>
      <c r="D74" s="32">
        <v>8</v>
      </c>
      <c r="E74" s="22">
        <v>21</v>
      </c>
      <c r="F74" s="32">
        <v>6</v>
      </c>
      <c r="G74" s="23">
        <v>16</v>
      </c>
      <c r="H74" s="45">
        <f t="shared" si="17"/>
        <v>52</v>
      </c>
      <c r="I74" s="112">
        <f t="shared" si="16"/>
        <v>2.1006595667066463</v>
      </c>
    </row>
    <row r="75" spans="1:9" s="104" customFormat="1" ht="16.5" customHeight="1">
      <c r="A75" s="108" t="s">
        <v>14</v>
      </c>
      <c r="B75" s="35">
        <v>0</v>
      </c>
      <c r="C75" s="22">
        <v>1</v>
      </c>
      <c r="D75" s="32">
        <v>2</v>
      </c>
      <c r="E75" s="22">
        <v>0</v>
      </c>
      <c r="F75" s="32">
        <v>0</v>
      </c>
      <c r="G75" s="23">
        <v>0</v>
      </c>
      <c r="H75" s="45">
        <f t="shared" si="17"/>
        <v>3</v>
      </c>
      <c r="I75" s="124">
        <f t="shared" si="16"/>
        <v>0.1211918980792296</v>
      </c>
    </row>
    <row r="76" spans="1:9" s="104" customFormat="1" ht="16.5" customHeight="1">
      <c r="A76" s="108" t="s">
        <v>15</v>
      </c>
      <c r="B76" s="35">
        <v>3</v>
      </c>
      <c r="C76" s="22">
        <v>5</v>
      </c>
      <c r="D76" s="32">
        <v>7</v>
      </c>
      <c r="E76" s="22">
        <v>6</v>
      </c>
      <c r="F76" s="32">
        <v>5</v>
      </c>
      <c r="G76" s="23">
        <v>2</v>
      </c>
      <c r="H76" s="45">
        <f t="shared" si="17"/>
        <v>28</v>
      </c>
      <c r="I76" s="112">
        <f t="shared" si="16"/>
        <v>1.1311243820728096</v>
      </c>
    </row>
    <row r="77" spans="1:9" s="104" customFormat="1" ht="16.5" customHeight="1">
      <c r="A77" s="24" t="s">
        <v>16</v>
      </c>
      <c r="B77" s="36">
        <v>0</v>
      </c>
      <c r="C77" s="25">
        <v>0</v>
      </c>
      <c r="D77" s="33">
        <v>0</v>
      </c>
      <c r="E77" s="25">
        <v>0</v>
      </c>
      <c r="F77" s="33">
        <v>0</v>
      </c>
      <c r="G77" s="26">
        <v>0</v>
      </c>
      <c r="H77" s="51">
        <f t="shared" si="17"/>
        <v>0</v>
      </c>
      <c r="I77" s="113">
        <f t="shared" si="16"/>
        <v>0</v>
      </c>
    </row>
    <row r="78" spans="1:12" s="69" customFormat="1" ht="21" customHeight="1">
      <c r="A78" s="139" t="s">
        <v>2</v>
      </c>
      <c r="B78" s="178">
        <f aca="true" t="shared" si="19" ref="B78:G78">B5+B10+B15+B20+B25+B30+B34+B36+B44+B45+B47+B51+B52+B55+B60+B65+B69+B74</f>
        <v>38</v>
      </c>
      <c r="C78" s="179">
        <f t="shared" si="19"/>
        <v>81</v>
      </c>
      <c r="D78" s="180">
        <f t="shared" si="19"/>
        <v>211</v>
      </c>
      <c r="E78" s="179">
        <f t="shared" si="19"/>
        <v>184</v>
      </c>
      <c r="F78" s="180">
        <f t="shared" si="19"/>
        <v>65</v>
      </c>
      <c r="G78" s="179">
        <f t="shared" si="19"/>
        <v>167</v>
      </c>
      <c r="H78" s="181">
        <f t="shared" si="17"/>
        <v>746</v>
      </c>
      <c r="I78" s="182">
        <f t="shared" si="16"/>
        <v>30.136385322368426</v>
      </c>
      <c r="L78" s="91"/>
    </row>
    <row r="79" spans="1:9" s="69" customFormat="1" ht="21" customHeight="1">
      <c r="A79" s="92" t="s">
        <v>3</v>
      </c>
      <c r="B79" s="129">
        <f aca="true" t="shared" si="20" ref="B79:G79">B6+B11+B16+B21+B26+B31+B42+B48+B56+B61+B70+B75</f>
        <v>3</v>
      </c>
      <c r="C79" s="130">
        <f t="shared" si="20"/>
        <v>15</v>
      </c>
      <c r="D79" s="131">
        <f t="shared" si="20"/>
        <v>67</v>
      </c>
      <c r="E79" s="130">
        <f t="shared" si="20"/>
        <v>86</v>
      </c>
      <c r="F79" s="131">
        <f t="shared" si="20"/>
        <v>30</v>
      </c>
      <c r="G79" s="132">
        <f t="shared" si="20"/>
        <v>35</v>
      </c>
      <c r="H79" s="125">
        <f t="shared" si="17"/>
        <v>236</v>
      </c>
      <c r="I79" s="126">
        <f t="shared" si="16"/>
        <v>9.533762648899396</v>
      </c>
    </row>
    <row r="80" spans="1:9" s="69" customFormat="1" ht="21" customHeight="1">
      <c r="A80" s="98" t="s">
        <v>4</v>
      </c>
      <c r="B80" s="183">
        <f aca="true" t="shared" si="21" ref="B80:G80">B7+B12+B17+B22+B27+B32+B49+B57+B62+B66+B71+B76</f>
        <v>20</v>
      </c>
      <c r="C80" s="184">
        <f t="shared" si="21"/>
        <v>80</v>
      </c>
      <c r="D80" s="185">
        <f t="shared" si="21"/>
        <v>101</v>
      </c>
      <c r="E80" s="184">
        <f t="shared" si="21"/>
        <v>39</v>
      </c>
      <c r="F80" s="185">
        <f t="shared" si="21"/>
        <v>9</v>
      </c>
      <c r="G80" s="186">
        <f t="shared" si="21"/>
        <v>6</v>
      </c>
      <c r="H80" s="187">
        <f t="shared" si="17"/>
        <v>255</v>
      </c>
      <c r="I80" s="188">
        <f t="shared" si="16"/>
        <v>10.301311336734518</v>
      </c>
    </row>
    <row r="81" spans="1:9" s="69" customFormat="1" ht="21" customHeight="1">
      <c r="A81" s="92" t="s">
        <v>31</v>
      </c>
      <c r="B81" s="129">
        <f aca="true" t="shared" si="22" ref="B81:G81">B8+B13+B18+B23+B28+B33+B43+B50+B58+B63+B67+B72+B77</f>
        <v>0</v>
      </c>
      <c r="C81" s="130">
        <f t="shared" si="22"/>
        <v>0</v>
      </c>
      <c r="D81" s="131">
        <f t="shared" si="22"/>
        <v>1</v>
      </c>
      <c r="E81" s="131">
        <f t="shared" si="22"/>
        <v>2</v>
      </c>
      <c r="F81" s="131">
        <f t="shared" si="22"/>
        <v>0</v>
      </c>
      <c r="G81" s="131">
        <f t="shared" si="22"/>
        <v>0</v>
      </c>
      <c r="H81" s="125">
        <f t="shared" si="17"/>
        <v>3</v>
      </c>
      <c r="I81" s="127">
        <f t="shared" si="16"/>
        <v>0.1211918980792296</v>
      </c>
    </row>
    <row r="82" spans="1:9" s="69" customFormat="1" ht="21" customHeight="1">
      <c r="A82" s="107" t="s">
        <v>1</v>
      </c>
      <c r="B82" s="174">
        <f aca="true" t="shared" si="23" ref="B82:G82">SUM(B78:B81)</f>
        <v>61</v>
      </c>
      <c r="C82" s="175">
        <f t="shared" si="23"/>
        <v>176</v>
      </c>
      <c r="D82" s="176">
        <f t="shared" si="23"/>
        <v>380</v>
      </c>
      <c r="E82" s="175">
        <f t="shared" si="23"/>
        <v>311</v>
      </c>
      <c r="F82" s="176">
        <f t="shared" si="23"/>
        <v>104</v>
      </c>
      <c r="G82" s="177">
        <f t="shared" si="23"/>
        <v>208</v>
      </c>
      <c r="H82" s="146">
        <f t="shared" si="17"/>
        <v>1240</v>
      </c>
      <c r="I82" s="189">
        <f t="shared" si="16"/>
        <v>50.09265120608157</v>
      </c>
    </row>
    <row r="83" spans="1:10" ht="27.75" customHeight="1">
      <c r="A83" s="158" t="s">
        <v>28</v>
      </c>
      <c r="B83" s="282">
        <v>2475413</v>
      </c>
      <c r="C83" s="282"/>
      <c r="D83" s="282"/>
      <c r="E83" s="282"/>
      <c r="F83" s="282"/>
      <c r="G83" s="282"/>
      <c r="H83" s="282"/>
      <c r="I83" s="282"/>
      <c r="J83" s="138"/>
    </row>
    <row r="84" spans="1:9" ht="21" customHeight="1">
      <c r="A84" s="164" t="s">
        <v>33</v>
      </c>
      <c r="B84" s="161"/>
      <c r="C84" s="159"/>
      <c r="D84" s="160"/>
      <c r="E84" s="161"/>
      <c r="F84" s="159"/>
      <c r="G84" s="162"/>
      <c r="H84" s="163"/>
      <c r="I84" s="163"/>
    </row>
    <row r="85" spans="1:9" ht="24" customHeight="1">
      <c r="A85" s="165" t="s">
        <v>53</v>
      </c>
      <c r="B85" s="161"/>
      <c r="C85" s="159"/>
      <c r="D85" s="160"/>
      <c r="E85" s="161"/>
      <c r="F85" s="159"/>
      <c r="G85" s="162"/>
      <c r="H85" s="163"/>
      <c r="I85" s="163"/>
    </row>
    <row r="86" spans="1:12" ht="15.75">
      <c r="A86" s="17"/>
      <c r="B86" s="10"/>
      <c r="C86" s="2"/>
      <c r="E86" s="10"/>
      <c r="F86" s="2"/>
      <c r="K86" s="283"/>
      <c r="L86" s="283"/>
    </row>
    <row r="87" spans="1:6" ht="15">
      <c r="A87" s="8"/>
      <c r="B87" s="2"/>
      <c r="C87" s="2"/>
      <c r="E87" s="10"/>
      <c r="F87" s="10"/>
    </row>
    <row r="88" spans="2:6" ht="15">
      <c r="B88" s="10"/>
      <c r="C88" s="2"/>
      <c r="E88" s="10"/>
      <c r="F88" s="2"/>
    </row>
    <row r="89" spans="2:10" ht="15">
      <c r="B89" s="10"/>
      <c r="C89" s="2"/>
      <c r="E89" s="10"/>
      <c r="F89" s="2"/>
      <c r="J89" s="30"/>
    </row>
    <row r="90" spans="2:10" ht="15">
      <c r="B90" s="10"/>
      <c r="C90" s="2"/>
      <c r="E90" s="10"/>
      <c r="F90" s="2"/>
      <c r="J90" s="8"/>
    </row>
    <row r="91" spans="2:10" ht="15">
      <c r="B91" s="10"/>
      <c r="C91" s="11"/>
      <c r="D91" s="40"/>
      <c r="E91" s="10"/>
      <c r="F91" s="11"/>
      <c r="G91" s="12"/>
      <c r="J91" s="8"/>
    </row>
    <row r="92" spans="2:10" ht="15">
      <c r="B92" s="203"/>
      <c r="C92" s="11"/>
      <c r="D92" s="40"/>
      <c r="E92" s="10"/>
      <c r="F92" s="11"/>
      <c r="G92" s="12"/>
      <c r="J92" s="8"/>
    </row>
    <row r="93" spans="2:10" ht="15">
      <c r="B93" s="10"/>
      <c r="C93" s="11"/>
      <c r="D93" s="40"/>
      <c r="E93" s="10"/>
      <c r="F93" s="11"/>
      <c r="G93" s="12"/>
      <c r="J93" s="8"/>
    </row>
    <row r="94" spans="2:5" ht="15">
      <c r="B94" s="10"/>
      <c r="E94" s="10"/>
    </row>
    <row r="95" spans="2:7" ht="15">
      <c r="B95" s="10"/>
      <c r="C95" s="11"/>
      <c r="D95" s="40"/>
      <c r="E95" s="10"/>
      <c r="F95" s="11"/>
      <c r="G95" s="12"/>
    </row>
    <row r="96" spans="2:7" ht="15">
      <c r="B96" s="10"/>
      <c r="C96" s="11"/>
      <c r="D96" s="40"/>
      <c r="E96" s="10"/>
      <c r="F96" s="11"/>
      <c r="G96" s="12"/>
    </row>
    <row r="97" spans="2:7" ht="15">
      <c r="B97" s="10"/>
      <c r="C97" s="11"/>
      <c r="D97" s="40"/>
      <c r="E97" s="10"/>
      <c r="F97" s="11"/>
      <c r="G97" s="12"/>
    </row>
    <row r="98" spans="2:7" ht="15">
      <c r="B98" s="10"/>
      <c r="C98" s="11"/>
      <c r="D98" s="40"/>
      <c r="E98" s="10"/>
      <c r="F98" s="11"/>
      <c r="G98" s="12"/>
    </row>
    <row r="99" spans="2:7" ht="15">
      <c r="B99" s="10"/>
      <c r="C99" s="11"/>
      <c r="D99" s="40"/>
      <c r="E99" s="10"/>
      <c r="F99" s="11"/>
      <c r="G99" s="12"/>
    </row>
    <row r="100" spans="2:5" ht="15">
      <c r="B100" s="10"/>
      <c r="E100" s="10"/>
    </row>
    <row r="101" spans="2:7" ht="15">
      <c r="B101" s="10"/>
      <c r="C101" s="11"/>
      <c r="D101" s="40"/>
      <c r="E101" s="10"/>
      <c r="F101" s="11"/>
      <c r="G101" s="12"/>
    </row>
    <row r="102" spans="2:7" ht="15">
      <c r="B102" s="10"/>
      <c r="C102" s="11"/>
      <c r="D102" s="40"/>
      <c r="E102" s="10"/>
      <c r="F102" s="11"/>
      <c r="G102" s="12"/>
    </row>
    <row r="103" spans="2:7" ht="15">
      <c r="B103" s="10"/>
      <c r="C103" s="11"/>
      <c r="D103" s="40"/>
      <c r="E103" s="10"/>
      <c r="F103" s="11"/>
      <c r="G103" s="12"/>
    </row>
    <row r="104" spans="2:7" ht="15">
      <c r="B104" s="10"/>
      <c r="C104" s="11"/>
      <c r="D104" s="40"/>
      <c r="E104" s="10"/>
      <c r="F104" s="11"/>
      <c r="G104" s="12"/>
    </row>
    <row r="105" spans="2:7" ht="15">
      <c r="B105" s="10"/>
      <c r="C105" s="11"/>
      <c r="D105" s="40"/>
      <c r="E105" s="10"/>
      <c r="F105" s="11"/>
      <c r="G105" s="12"/>
    </row>
    <row r="106" spans="2:6" ht="15">
      <c r="B106" s="10"/>
      <c r="C106" s="11"/>
      <c r="E106" s="10"/>
      <c r="F106" s="11"/>
    </row>
    <row r="107" spans="2:6" ht="15">
      <c r="B107" s="3"/>
      <c r="C107" s="11"/>
      <c r="E107" s="3"/>
      <c r="F107" s="11"/>
    </row>
    <row r="108" spans="2:6" ht="15">
      <c r="B108" s="3"/>
      <c r="C108" s="11"/>
      <c r="E108" s="3"/>
      <c r="F108" s="11"/>
    </row>
    <row r="109" spans="2:5" ht="15">
      <c r="B109" s="3"/>
      <c r="E109" s="3"/>
    </row>
    <row r="110" spans="2:5" ht="15">
      <c r="B110" s="3"/>
      <c r="E110" s="3"/>
    </row>
    <row r="111" spans="2:7" ht="15">
      <c r="B111" s="13"/>
      <c r="C111" s="5"/>
      <c r="D111" s="41"/>
      <c r="E111" s="13"/>
      <c r="F111" s="5"/>
      <c r="G111" s="5"/>
    </row>
    <row r="112" spans="2:7" ht="15">
      <c r="B112" s="3"/>
      <c r="D112" s="41"/>
      <c r="E112" s="3"/>
      <c r="G112" s="5"/>
    </row>
    <row r="113" spans="2:7" ht="15">
      <c r="B113" s="3"/>
      <c r="D113" s="41"/>
      <c r="E113" s="3"/>
      <c r="G113" s="5"/>
    </row>
    <row r="114" spans="1:5" ht="15.75">
      <c r="A114" s="14"/>
      <c r="B114" s="3"/>
      <c r="E114" s="3"/>
    </row>
    <row r="115" spans="1:8" ht="15.75">
      <c r="A115" s="14"/>
      <c r="B115" s="3"/>
      <c r="E115" s="3"/>
      <c r="H115" s="3"/>
    </row>
    <row r="116" spans="1:10" ht="15.75">
      <c r="A116" s="14"/>
      <c r="B116" s="3"/>
      <c r="C116" s="11"/>
      <c r="D116" s="40"/>
      <c r="E116" s="3"/>
      <c r="F116" s="11"/>
      <c r="G116" s="12"/>
      <c r="I116" s="12"/>
      <c r="J116" s="7"/>
    </row>
    <row r="117" spans="2:7" ht="15">
      <c r="B117" s="3"/>
      <c r="C117" s="11"/>
      <c r="D117" s="40"/>
      <c r="E117" s="3"/>
      <c r="F117" s="11"/>
      <c r="G117" s="12"/>
    </row>
    <row r="118" spans="2:7" ht="15">
      <c r="B118" s="3"/>
      <c r="C118" s="11"/>
      <c r="D118" s="40"/>
      <c r="E118" s="3"/>
      <c r="F118" s="11"/>
      <c r="G118" s="12"/>
    </row>
    <row r="119" spans="2:7" ht="15">
      <c r="B119" s="3"/>
      <c r="C119" s="11"/>
      <c r="D119" s="40"/>
      <c r="E119" s="3"/>
      <c r="F119" s="11"/>
      <c r="G119" s="12"/>
    </row>
    <row r="120" spans="2:7" ht="15">
      <c r="B120" s="3"/>
      <c r="C120" s="11"/>
      <c r="D120" s="40"/>
      <c r="E120" s="3"/>
      <c r="F120" s="11"/>
      <c r="G120" s="12"/>
    </row>
    <row r="121" spans="1:7" ht="15.75">
      <c r="A121" s="6"/>
      <c r="B121" s="3"/>
      <c r="C121" s="11"/>
      <c r="D121" s="40"/>
      <c r="E121" s="3"/>
      <c r="F121" s="11"/>
      <c r="G121" s="12"/>
    </row>
    <row r="122" spans="2:5" ht="15">
      <c r="B122" s="3"/>
      <c r="E122" s="3"/>
    </row>
    <row r="123" spans="1:5" ht="15.75">
      <c r="A123" s="6"/>
      <c r="B123" s="3"/>
      <c r="E123" s="3"/>
    </row>
    <row r="124" spans="1:5" ht="15.75">
      <c r="A124" s="4"/>
      <c r="B124" s="3"/>
      <c r="E124" s="3"/>
    </row>
    <row r="125" spans="2:5" ht="15">
      <c r="B125" s="3"/>
      <c r="E125" s="3"/>
    </row>
    <row r="126" spans="1:7" ht="15.75">
      <c r="A126" s="6"/>
      <c r="C126" s="11"/>
      <c r="D126" s="40"/>
      <c r="F126" s="11"/>
      <c r="G126" s="12"/>
    </row>
    <row r="127" spans="1:6" ht="15.75">
      <c r="A127" s="6"/>
      <c r="C127" s="11"/>
      <c r="F127" s="11"/>
    </row>
    <row r="128" spans="3:6" ht="15">
      <c r="C128" s="11"/>
      <c r="F128" s="11"/>
    </row>
    <row r="129" spans="3:6" ht="15">
      <c r="C129" s="11"/>
      <c r="F129" s="11"/>
    </row>
    <row r="130" spans="3:6" ht="15">
      <c r="C130" s="11"/>
      <c r="F130" s="11"/>
    </row>
    <row r="131" spans="3:6" ht="15">
      <c r="C131" s="11"/>
      <c r="F131" s="11"/>
    </row>
    <row r="132" spans="3:6" ht="15">
      <c r="C132" s="11"/>
      <c r="F132" s="11"/>
    </row>
    <row r="133" spans="3:6" ht="15">
      <c r="C133" s="11"/>
      <c r="F133" s="11"/>
    </row>
    <row r="134" spans="3:6" ht="15">
      <c r="C134" s="11"/>
      <c r="F134" s="11"/>
    </row>
    <row r="135" spans="3:6" ht="15">
      <c r="C135" s="11"/>
      <c r="F135" s="11"/>
    </row>
    <row r="136" spans="3:6" ht="15">
      <c r="C136" s="11"/>
      <c r="F136" s="11"/>
    </row>
    <row r="137" spans="2:5" ht="15">
      <c r="B137" s="5"/>
      <c r="E137" s="5"/>
    </row>
    <row r="138" spans="2:7" ht="15">
      <c r="B138" s="5"/>
      <c r="C138" s="5"/>
      <c r="D138" s="41"/>
      <c r="E138" s="5"/>
      <c r="F138" s="5"/>
      <c r="G138" s="5"/>
    </row>
    <row r="139" spans="4:7" ht="15">
      <c r="D139" s="41"/>
      <c r="G139" s="5"/>
    </row>
    <row r="141" spans="3:6" ht="15">
      <c r="C141" s="11"/>
      <c r="F141" s="11"/>
    </row>
    <row r="142" spans="3:6" ht="15">
      <c r="C142" s="11"/>
      <c r="F142" s="11"/>
    </row>
    <row r="143" spans="3:6" ht="15">
      <c r="C143" s="11"/>
      <c r="F143" s="11"/>
    </row>
    <row r="144" spans="3:6" ht="15">
      <c r="C144" s="11"/>
      <c r="F144" s="11"/>
    </row>
    <row r="145" spans="3:6" ht="15">
      <c r="C145" s="11"/>
      <c r="F145" s="11"/>
    </row>
    <row r="146" spans="3:6" ht="15">
      <c r="C146" s="11"/>
      <c r="F146" s="11"/>
    </row>
    <row r="147" spans="2:7" ht="15">
      <c r="B147" s="9"/>
      <c r="C147" s="15"/>
      <c r="D147" s="42"/>
      <c r="E147" s="9"/>
      <c r="F147" s="15"/>
      <c r="G147" s="9"/>
    </row>
    <row r="148" spans="3:6" ht="15">
      <c r="C148" s="11"/>
      <c r="F148" s="11"/>
    </row>
    <row r="149" spans="3:6" ht="15">
      <c r="C149" s="11"/>
      <c r="F149" s="11"/>
    </row>
    <row r="150" spans="3:6" ht="15">
      <c r="C150" s="11"/>
      <c r="F150" s="11"/>
    </row>
    <row r="151" spans="3:6" ht="15">
      <c r="C151" s="11"/>
      <c r="F151" s="11"/>
    </row>
    <row r="152" spans="3:6" ht="15">
      <c r="C152" s="11"/>
      <c r="F152" s="11"/>
    </row>
    <row r="153" spans="3:6" ht="15">
      <c r="C153" s="11"/>
      <c r="F153" s="11"/>
    </row>
    <row r="154" spans="3:6" ht="15">
      <c r="C154" s="11"/>
      <c r="F154" s="11"/>
    </row>
    <row r="155" spans="3:6" ht="15">
      <c r="C155" s="11"/>
      <c r="F155" s="11"/>
    </row>
    <row r="156" spans="3:6" ht="15">
      <c r="C156" s="11"/>
      <c r="F156" s="11"/>
    </row>
    <row r="157" spans="3:6" ht="15">
      <c r="C157" s="11"/>
      <c r="F157" s="11"/>
    </row>
    <row r="158" spans="3:6" ht="15">
      <c r="C158" s="11"/>
      <c r="F158" s="11"/>
    </row>
    <row r="159" spans="3:6" ht="15">
      <c r="C159" s="11"/>
      <c r="F159" s="11"/>
    </row>
    <row r="160" spans="3:6" ht="15">
      <c r="C160" s="11"/>
      <c r="F160" s="11"/>
    </row>
    <row r="161" spans="3:6" ht="15">
      <c r="C161" s="11"/>
      <c r="F161" s="11"/>
    </row>
    <row r="162" spans="2:7" ht="15">
      <c r="B162" s="9"/>
      <c r="C162" s="15"/>
      <c r="D162" s="42"/>
      <c r="E162" s="9"/>
      <c r="F162" s="15"/>
      <c r="G162" s="9"/>
    </row>
    <row r="163" spans="3:6" ht="15">
      <c r="C163" s="11"/>
      <c r="F163" s="11"/>
    </row>
    <row r="164" spans="2:7" ht="15">
      <c r="B164" s="9"/>
      <c r="C164" s="15"/>
      <c r="D164" s="43"/>
      <c r="E164" s="9"/>
      <c r="F164" s="15"/>
      <c r="G164" s="16"/>
    </row>
    <row r="165" spans="3:6" ht="15">
      <c r="C165" s="11"/>
      <c r="F165" s="11"/>
    </row>
    <row r="166" spans="3:6" ht="15">
      <c r="C166" s="11"/>
      <c r="F166" s="11"/>
    </row>
    <row r="167" spans="3:6" ht="15">
      <c r="C167" s="11"/>
      <c r="F167" s="11"/>
    </row>
    <row r="168" spans="3:6" ht="15">
      <c r="C168" s="11"/>
      <c r="F168" s="11"/>
    </row>
    <row r="169" spans="3:6" ht="15">
      <c r="C169" s="11"/>
      <c r="F169" s="11"/>
    </row>
    <row r="170" spans="3:6" ht="15">
      <c r="C170" s="11"/>
      <c r="F170" s="11"/>
    </row>
    <row r="171" spans="3:6" ht="15">
      <c r="C171" s="11"/>
      <c r="F171" s="11"/>
    </row>
    <row r="172" spans="3:6" ht="15">
      <c r="C172" s="11"/>
      <c r="F172" s="11"/>
    </row>
    <row r="173" spans="3:6" ht="15">
      <c r="C173" s="11"/>
      <c r="F173" s="11"/>
    </row>
    <row r="174" spans="3:6" ht="15">
      <c r="C174" s="11"/>
      <c r="F174" s="11"/>
    </row>
    <row r="175" spans="3:6" ht="15">
      <c r="C175" s="11"/>
      <c r="F175" s="11"/>
    </row>
    <row r="180" spans="4:7" ht="15">
      <c r="D180" s="44"/>
      <c r="G180" s="11"/>
    </row>
    <row r="181" spans="4:7" ht="15">
      <c r="D181" s="44"/>
      <c r="G181" s="11"/>
    </row>
    <row r="182" spans="4:7" ht="15">
      <c r="D182" s="44"/>
      <c r="G182" s="11"/>
    </row>
    <row r="183" spans="4:7" ht="15">
      <c r="D183" s="44"/>
      <c r="G183" s="11"/>
    </row>
    <row r="184" spans="4:7" ht="15">
      <c r="D184" s="44"/>
      <c r="G184" s="11"/>
    </row>
    <row r="185" spans="4:7" ht="15">
      <c r="D185" s="44"/>
      <c r="G185" s="11"/>
    </row>
    <row r="186" spans="4:7" ht="15">
      <c r="D186" s="44"/>
      <c r="G186" s="11"/>
    </row>
    <row r="187" spans="4:7" ht="15">
      <c r="D187" s="44"/>
      <c r="G187" s="11"/>
    </row>
    <row r="188" spans="4:7" ht="15">
      <c r="D188" s="44"/>
      <c r="G188" s="11"/>
    </row>
    <row r="189" spans="4:7" ht="15">
      <c r="D189" s="44"/>
      <c r="G189" s="11"/>
    </row>
    <row r="190" spans="4:7" ht="15">
      <c r="D190" s="44"/>
      <c r="G190" s="11"/>
    </row>
    <row r="191" spans="4:7" ht="15">
      <c r="D191" s="44"/>
      <c r="G191" s="11"/>
    </row>
    <row r="192" spans="4:7" ht="15">
      <c r="D192" s="44"/>
      <c r="G192" s="11"/>
    </row>
  </sheetData>
  <sheetProtection/>
  <mergeCells count="4">
    <mergeCell ref="K86:L86"/>
    <mergeCell ref="A2:A3"/>
    <mergeCell ref="B2:G2"/>
    <mergeCell ref="B83:I83"/>
  </mergeCells>
  <printOptions/>
  <pageMargins left="1.27" right="0.75" top="0.51" bottom="0.4" header="0.37" footer="0.42"/>
  <pageSetup fitToHeight="1" fitToWidth="1" horizontalDpi="600" verticalDpi="600" orientation="portrait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2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5" defaultRowHeight="14.25"/>
  <cols>
    <col min="1" max="1" width="47.796875" style="1" customWidth="1"/>
    <col min="2" max="2" width="10.69921875" style="1" customWidth="1"/>
    <col min="3" max="3" width="9.69921875" style="1" customWidth="1"/>
    <col min="4" max="4" width="9.69921875" style="39" customWidth="1"/>
    <col min="5" max="7" width="9.69921875" style="1" customWidth="1"/>
    <col min="8" max="8" width="11.5" style="1" customWidth="1"/>
    <col min="9" max="9" width="13.19921875" style="1" customWidth="1"/>
    <col min="10" max="10" width="15.19921875" style="1" customWidth="1"/>
    <col min="11" max="16384" width="11.5" style="1" customWidth="1"/>
  </cols>
  <sheetData>
    <row r="1" spans="1:9" s="18" customFormat="1" ht="30.75" customHeight="1">
      <c r="A1" s="67" t="s">
        <v>50</v>
      </c>
      <c r="B1" s="19"/>
      <c r="C1" s="20"/>
      <c r="D1" s="38"/>
      <c r="E1" s="19"/>
      <c r="F1" s="20"/>
      <c r="G1" s="20"/>
      <c r="H1" s="20"/>
      <c r="I1" s="21"/>
    </row>
    <row r="2" spans="1:11" s="69" customFormat="1" ht="18.75" customHeight="1">
      <c r="A2" s="277" t="s">
        <v>0</v>
      </c>
      <c r="B2" s="279" t="s">
        <v>12</v>
      </c>
      <c r="C2" s="280"/>
      <c r="D2" s="280"/>
      <c r="E2" s="280"/>
      <c r="F2" s="280"/>
      <c r="G2" s="281"/>
      <c r="H2" s="193"/>
      <c r="I2" s="155" t="s">
        <v>5</v>
      </c>
      <c r="K2" s="70"/>
    </row>
    <row r="3" spans="1:11" s="69" customFormat="1" ht="16.5">
      <c r="A3" s="278"/>
      <c r="B3" s="71" t="s">
        <v>10</v>
      </c>
      <c r="C3" s="72" t="s">
        <v>11</v>
      </c>
      <c r="D3" s="72" t="s">
        <v>9</v>
      </c>
      <c r="E3" s="72" t="s">
        <v>6</v>
      </c>
      <c r="F3" s="72" t="s">
        <v>7</v>
      </c>
      <c r="G3" s="73" t="s">
        <v>8</v>
      </c>
      <c r="H3" s="192" t="s">
        <v>32</v>
      </c>
      <c r="I3" s="156">
        <v>100000</v>
      </c>
      <c r="J3" s="70"/>
      <c r="K3" s="70"/>
    </row>
    <row r="4" spans="1:14" s="69" customFormat="1" ht="16.5" customHeight="1">
      <c r="A4" s="75" t="s">
        <v>35</v>
      </c>
      <c r="B4" s="166">
        <f aca="true" t="shared" si="0" ref="B4:G4">SUM(B5:B8)</f>
        <v>0</v>
      </c>
      <c r="C4" s="167">
        <f t="shared" si="0"/>
        <v>3</v>
      </c>
      <c r="D4" s="168">
        <f t="shared" si="0"/>
        <v>4</v>
      </c>
      <c r="E4" s="167">
        <f t="shared" si="0"/>
        <v>3</v>
      </c>
      <c r="F4" s="168">
        <f t="shared" si="0"/>
        <v>3</v>
      </c>
      <c r="G4" s="169">
        <f t="shared" si="0"/>
        <v>0</v>
      </c>
      <c r="H4" s="170">
        <f>SUM(B4:G4)</f>
        <v>13</v>
      </c>
      <c r="I4" s="172">
        <f aca="true" t="shared" si="1" ref="I4:I67">H4/B$83*100000</f>
        <v>0.5293528173174924</v>
      </c>
      <c r="J4" s="70"/>
      <c r="K4" s="70"/>
      <c r="L4" s="70"/>
      <c r="M4" s="70"/>
      <c r="N4" s="70"/>
    </row>
    <row r="5" spans="1:9" s="104" customFormat="1" ht="16.5" customHeight="1">
      <c r="A5" s="108" t="s">
        <v>13</v>
      </c>
      <c r="B5" s="35">
        <v>0</v>
      </c>
      <c r="C5" s="22">
        <v>0</v>
      </c>
      <c r="D5" s="32">
        <v>0</v>
      </c>
      <c r="E5" s="22">
        <v>0</v>
      </c>
      <c r="F5" s="32">
        <v>0</v>
      </c>
      <c r="G5" s="23">
        <v>0</v>
      </c>
      <c r="H5" s="45">
        <f aca="true" t="shared" si="2" ref="H5:H68">SUM(B5:G5)</f>
        <v>0</v>
      </c>
      <c r="I5" s="112">
        <f t="shared" si="1"/>
        <v>0</v>
      </c>
    </row>
    <row r="6" spans="1:9" s="104" customFormat="1" ht="16.5" customHeight="1">
      <c r="A6" s="108" t="s">
        <v>14</v>
      </c>
      <c r="B6" s="35">
        <v>0</v>
      </c>
      <c r="C6" s="22">
        <v>1</v>
      </c>
      <c r="D6" s="32">
        <v>0</v>
      </c>
      <c r="E6" s="22">
        <v>2</v>
      </c>
      <c r="F6" s="32">
        <v>0</v>
      </c>
      <c r="G6" s="23">
        <v>0</v>
      </c>
      <c r="H6" s="45">
        <f t="shared" si="2"/>
        <v>3</v>
      </c>
      <c r="I6" s="124">
        <f t="shared" si="1"/>
        <v>0.12215834245788286</v>
      </c>
    </row>
    <row r="7" spans="1:9" s="104" customFormat="1" ht="16.5" customHeight="1">
      <c r="A7" s="108" t="s">
        <v>15</v>
      </c>
      <c r="B7" s="35">
        <v>0</v>
      </c>
      <c r="C7" s="22">
        <v>2</v>
      </c>
      <c r="D7" s="32">
        <v>4</v>
      </c>
      <c r="E7" s="22">
        <v>1</v>
      </c>
      <c r="F7" s="32">
        <v>3</v>
      </c>
      <c r="G7" s="23">
        <v>0</v>
      </c>
      <c r="H7" s="45">
        <f t="shared" si="2"/>
        <v>10</v>
      </c>
      <c r="I7" s="124">
        <f t="shared" si="1"/>
        <v>0.4071944748596095</v>
      </c>
    </row>
    <row r="8" spans="1:9" ht="16.5" customHeight="1">
      <c r="A8" s="29" t="s">
        <v>16</v>
      </c>
      <c r="B8" s="46">
        <v>0</v>
      </c>
      <c r="C8" s="47">
        <v>0</v>
      </c>
      <c r="D8" s="48">
        <v>0</v>
      </c>
      <c r="E8" s="47">
        <v>0</v>
      </c>
      <c r="F8" s="48">
        <v>0</v>
      </c>
      <c r="G8" s="49">
        <v>0</v>
      </c>
      <c r="H8" s="50">
        <f t="shared" si="2"/>
        <v>0</v>
      </c>
      <c r="I8" s="111">
        <f t="shared" si="1"/>
        <v>0</v>
      </c>
    </row>
    <row r="9" spans="1:9" s="69" customFormat="1" ht="16.5" customHeight="1">
      <c r="A9" s="75" t="s">
        <v>34</v>
      </c>
      <c r="B9" s="166">
        <f aca="true" t="shared" si="3" ref="B9:G9">SUM(B10:B13)</f>
        <v>19</v>
      </c>
      <c r="C9" s="167">
        <f t="shared" si="3"/>
        <v>13</v>
      </c>
      <c r="D9" s="168">
        <f t="shared" si="3"/>
        <v>5</v>
      </c>
      <c r="E9" s="167">
        <f t="shared" si="3"/>
        <v>10</v>
      </c>
      <c r="F9" s="168">
        <f t="shared" si="3"/>
        <v>2</v>
      </c>
      <c r="G9" s="169">
        <f t="shared" si="3"/>
        <v>6</v>
      </c>
      <c r="H9" s="170">
        <f t="shared" si="2"/>
        <v>55</v>
      </c>
      <c r="I9" s="171">
        <f t="shared" si="1"/>
        <v>2.2395696117278523</v>
      </c>
    </row>
    <row r="10" spans="1:9" s="104" customFormat="1" ht="16.5" customHeight="1">
      <c r="A10" s="108" t="s">
        <v>13</v>
      </c>
      <c r="B10" s="35">
        <v>19</v>
      </c>
      <c r="C10" s="22">
        <v>13</v>
      </c>
      <c r="D10" s="32">
        <v>4</v>
      </c>
      <c r="E10" s="22">
        <v>10</v>
      </c>
      <c r="F10" s="32">
        <v>2</v>
      </c>
      <c r="G10" s="23">
        <v>5</v>
      </c>
      <c r="H10" s="45">
        <f t="shared" si="2"/>
        <v>53</v>
      </c>
      <c r="I10" s="112">
        <f t="shared" si="1"/>
        <v>2.1581307167559305</v>
      </c>
    </row>
    <row r="11" spans="1:9" s="104" customFormat="1" ht="16.5" customHeight="1">
      <c r="A11" s="108" t="s">
        <v>14</v>
      </c>
      <c r="B11" s="35">
        <v>0</v>
      </c>
      <c r="C11" s="22">
        <v>0</v>
      </c>
      <c r="D11" s="32">
        <v>1</v>
      </c>
      <c r="E11" s="22">
        <v>0</v>
      </c>
      <c r="F11" s="32">
        <v>0</v>
      </c>
      <c r="G11" s="23">
        <v>1</v>
      </c>
      <c r="H11" s="45">
        <f t="shared" si="2"/>
        <v>2</v>
      </c>
      <c r="I11" s="124">
        <f t="shared" si="1"/>
        <v>0.08143889497192192</v>
      </c>
    </row>
    <row r="12" spans="1:9" ht="16.5" customHeight="1">
      <c r="A12" s="108" t="s">
        <v>15</v>
      </c>
      <c r="B12" s="35">
        <v>0</v>
      </c>
      <c r="C12" s="22">
        <v>0</v>
      </c>
      <c r="D12" s="32">
        <v>0</v>
      </c>
      <c r="E12" s="22">
        <v>0</v>
      </c>
      <c r="F12" s="32">
        <v>0</v>
      </c>
      <c r="G12" s="23">
        <v>0</v>
      </c>
      <c r="H12" s="45">
        <f t="shared" si="2"/>
        <v>0</v>
      </c>
      <c r="I12" s="112">
        <f t="shared" si="1"/>
        <v>0</v>
      </c>
    </row>
    <row r="13" spans="1:9" ht="16.5" customHeight="1">
      <c r="A13" s="29" t="s">
        <v>16</v>
      </c>
      <c r="B13" s="36">
        <v>0</v>
      </c>
      <c r="C13" s="25">
        <v>0</v>
      </c>
      <c r="D13" s="33">
        <v>0</v>
      </c>
      <c r="E13" s="25">
        <v>0</v>
      </c>
      <c r="F13" s="33">
        <v>0</v>
      </c>
      <c r="G13" s="26">
        <v>0</v>
      </c>
      <c r="H13" s="51">
        <f t="shared" si="2"/>
        <v>0</v>
      </c>
      <c r="I13" s="113">
        <f t="shared" si="1"/>
        <v>0</v>
      </c>
    </row>
    <row r="14" spans="1:9" s="69" customFormat="1" ht="16.5" customHeight="1">
      <c r="A14" s="75" t="s">
        <v>42</v>
      </c>
      <c r="B14" s="166">
        <f aca="true" t="shared" si="4" ref="B14:G14">SUM(B15:B18)</f>
        <v>2</v>
      </c>
      <c r="C14" s="167">
        <f t="shared" si="4"/>
        <v>2</v>
      </c>
      <c r="D14" s="168">
        <f t="shared" si="4"/>
        <v>16</v>
      </c>
      <c r="E14" s="167">
        <f t="shared" si="4"/>
        <v>31</v>
      </c>
      <c r="F14" s="168">
        <f t="shared" si="4"/>
        <v>22</v>
      </c>
      <c r="G14" s="169">
        <f t="shared" si="4"/>
        <v>87</v>
      </c>
      <c r="H14" s="170">
        <f t="shared" si="2"/>
        <v>160</v>
      </c>
      <c r="I14" s="171">
        <f t="shared" si="1"/>
        <v>6.515111597753752</v>
      </c>
    </row>
    <row r="15" spans="1:9" s="104" customFormat="1" ht="16.5" customHeight="1">
      <c r="A15" s="108" t="s">
        <v>13</v>
      </c>
      <c r="B15" s="35">
        <v>2</v>
      </c>
      <c r="C15" s="22">
        <v>2</v>
      </c>
      <c r="D15" s="32">
        <v>11</v>
      </c>
      <c r="E15" s="22">
        <v>27</v>
      </c>
      <c r="F15" s="32">
        <v>20</v>
      </c>
      <c r="G15" s="23">
        <v>86</v>
      </c>
      <c r="H15" s="45">
        <f t="shared" si="2"/>
        <v>148</v>
      </c>
      <c r="I15" s="112">
        <f t="shared" si="1"/>
        <v>6.0264782279222215</v>
      </c>
    </row>
    <row r="16" spans="1:9" s="104" customFormat="1" ht="16.5" customHeight="1">
      <c r="A16" s="108" t="s">
        <v>14</v>
      </c>
      <c r="B16" s="35">
        <v>0</v>
      </c>
      <c r="C16" s="22">
        <v>0</v>
      </c>
      <c r="D16" s="32">
        <v>5</v>
      </c>
      <c r="E16" s="22">
        <v>4</v>
      </c>
      <c r="F16" s="32">
        <v>2</v>
      </c>
      <c r="G16" s="23">
        <v>1</v>
      </c>
      <c r="H16" s="45">
        <f t="shared" si="2"/>
        <v>12</v>
      </c>
      <c r="I16" s="124">
        <f t="shared" si="1"/>
        <v>0.48863336983153144</v>
      </c>
    </row>
    <row r="17" spans="1:9" ht="16.5" customHeight="1">
      <c r="A17" s="108" t="s">
        <v>15</v>
      </c>
      <c r="B17" s="35">
        <v>0</v>
      </c>
      <c r="C17" s="22">
        <v>0</v>
      </c>
      <c r="D17" s="32">
        <v>0</v>
      </c>
      <c r="E17" s="22">
        <v>0</v>
      </c>
      <c r="F17" s="32">
        <v>0</v>
      </c>
      <c r="G17" s="23">
        <v>0</v>
      </c>
      <c r="H17" s="45">
        <f t="shared" si="2"/>
        <v>0</v>
      </c>
      <c r="I17" s="112">
        <f t="shared" si="1"/>
        <v>0</v>
      </c>
    </row>
    <row r="18" spans="1:9" ht="16.5" customHeight="1">
      <c r="A18" s="29" t="s">
        <v>16</v>
      </c>
      <c r="B18" s="52">
        <v>0</v>
      </c>
      <c r="C18" s="53">
        <v>0</v>
      </c>
      <c r="D18" s="54">
        <v>0</v>
      </c>
      <c r="E18" s="53">
        <v>0</v>
      </c>
      <c r="F18" s="54">
        <v>0</v>
      </c>
      <c r="G18" s="55">
        <v>0</v>
      </c>
      <c r="H18" s="56">
        <f t="shared" si="2"/>
        <v>0</v>
      </c>
      <c r="I18" s="114">
        <f t="shared" si="1"/>
        <v>0</v>
      </c>
    </row>
    <row r="19" spans="1:9" s="69" customFormat="1" ht="16.5" customHeight="1">
      <c r="A19" s="75" t="s">
        <v>56</v>
      </c>
      <c r="B19" s="166">
        <f aca="true" t="shared" si="5" ref="B19:G19">SUM(B20:B23)</f>
        <v>2</v>
      </c>
      <c r="C19" s="167">
        <f t="shared" si="5"/>
        <v>2</v>
      </c>
      <c r="D19" s="168">
        <f t="shared" si="5"/>
        <v>8</v>
      </c>
      <c r="E19" s="167">
        <f t="shared" si="5"/>
        <v>6</v>
      </c>
      <c r="F19" s="168">
        <f t="shared" si="5"/>
        <v>3</v>
      </c>
      <c r="G19" s="169">
        <f t="shared" si="5"/>
        <v>5</v>
      </c>
      <c r="H19" s="170">
        <f t="shared" si="2"/>
        <v>26</v>
      </c>
      <c r="I19" s="171">
        <f t="shared" si="1"/>
        <v>1.0587056346349848</v>
      </c>
    </row>
    <row r="20" spans="1:9" s="104" customFormat="1" ht="16.5" customHeight="1">
      <c r="A20" s="108" t="s">
        <v>13</v>
      </c>
      <c r="B20" s="35">
        <v>2</v>
      </c>
      <c r="C20" s="22">
        <v>2</v>
      </c>
      <c r="D20" s="32">
        <v>5</v>
      </c>
      <c r="E20" s="22">
        <v>6</v>
      </c>
      <c r="F20" s="32">
        <v>3</v>
      </c>
      <c r="G20" s="23">
        <v>5</v>
      </c>
      <c r="H20" s="45">
        <f t="shared" si="2"/>
        <v>23</v>
      </c>
      <c r="I20" s="112">
        <f t="shared" si="1"/>
        <v>0.9365472921771019</v>
      </c>
    </row>
    <row r="21" spans="1:9" s="104" customFormat="1" ht="16.5" customHeight="1">
      <c r="A21" s="108" t="s">
        <v>14</v>
      </c>
      <c r="B21" s="35">
        <v>0</v>
      </c>
      <c r="C21" s="22">
        <v>0</v>
      </c>
      <c r="D21" s="32">
        <v>2</v>
      </c>
      <c r="E21" s="22">
        <v>0</v>
      </c>
      <c r="F21" s="32">
        <v>0</v>
      </c>
      <c r="G21" s="23">
        <v>0</v>
      </c>
      <c r="H21" s="45">
        <f t="shared" si="2"/>
        <v>2</v>
      </c>
      <c r="I21" s="124">
        <f t="shared" si="1"/>
        <v>0.08143889497192192</v>
      </c>
    </row>
    <row r="22" spans="1:9" s="104" customFormat="1" ht="16.5" customHeight="1">
      <c r="A22" s="108" t="s">
        <v>15</v>
      </c>
      <c r="B22" s="35">
        <v>0</v>
      </c>
      <c r="C22" s="22">
        <v>0</v>
      </c>
      <c r="D22" s="32">
        <v>1</v>
      </c>
      <c r="E22" s="22">
        <v>0</v>
      </c>
      <c r="F22" s="32">
        <v>0</v>
      </c>
      <c r="G22" s="23">
        <v>0</v>
      </c>
      <c r="H22" s="45">
        <f t="shared" si="2"/>
        <v>1</v>
      </c>
      <c r="I22" s="124">
        <f t="shared" si="1"/>
        <v>0.04071944748596096</v>
      </c>
    </row>
    <row r="23" spans="1:9" s="104" customFormat="1" ht="16.5" customHeight="1">
      <c r="A23" s="24" t="s">
        <v>16</v>
      </c>
      <c r="B23" s="36">
        <v>0</v>
      </c>
      <c r="C23" s="25">
        <v>0</v>
      </c>
      <c r="D23" s="33">
        <v>0</v>
      </c>
      <c r="E23" s="25">
        <v>0</v>
      </c>
      <c r="F23" s="33">
        <v>0</v>
      </c>
      <c r="G23" s="26">
        <v>0</v>
      </c>
      <c r="H23" s="51">
        <f t="shared" si="2"/>
        <v>0</v>
      </c>
      <c r="I23" s="113">
        <f t="shared" si="1"/>
        <v>0</v>
      </c>
    </row>
    <row r="24" spans="1:9" s="104" customFormat="1" ht="16.5" customHeight="1">
      <c r="A24" s="147" t="s">
        <v>57</v>
      </c>
      <c r="B24" s="148">
        <f aca="true" t="shared" si="6" ref="B24:G24">SUM(B25:B28)</f>
        <v>0</v>
      </c>
      <c r="C24" s="149">
        <f t="shared" si="6"/>
        <v>0</v>
      </c>
      <c r="D24" s="150">
        <f t="shared" si="6"/>
        <v>1</v>
      </c>
      <c r="E24" s="149">
        <f t="shared" si="6"/>
        <v>1</v>
      </c>
      <c r="F24" s="150">
        <f t="shared" si="6"/>
        <v>0</v>
      </c>
      <c r="G24" s="151">
        <f t="shared" si="6"/>
        <v>0</v>
      </c>
      <c r="H24" s="152">
        <f t="shared" si="2"/>
        <v>2</v>
      </c>
      <c r="I24" s="190">
        <f t="shared" si="1"/>
        <v>0.08143889497192192</v>
      </c>
    </row>
    <row r="25" spans="1:9" s="104" customFormat="1" ht="16.5" customHeight="1">
      <c r="A25" s="108" t="s">
        <v>13</v>
      </c>
      <c r="B25" s="35">
        <v>0</v>
      </c>
      <c r="C25" s="22">
        <v>0</v>
      </c>
      <c r="D25" s="32">
        <v>1</v>
      </c>
      <c r="E25" s="22">
        <v>1</v>
      </c>
      <c r="F25" s="32">
        <v>0</v>
      </c>
      <c r="G25" s="23">
        <v>0</v>
      </c>
      <c r="H25" s="45">
        <f t="shared" si="2"/>
        <v>2</v>
      </c>
      <c r="I25" s="124">
        <f t="shared" si="1"/>
        <v>0.08143889497192192</v>
      </c>
    </row>
    <row r="26" spans="1:9" ht="16.5" customHeight="1">
      <c r="A26" s="108" t="s">
        <v>14</v>
      </c>
      <c r="B26" s="35">
        <v>0</v>
      </c>
      <c r="C26" s="22">
        <v>0</v>
      </c>
      <c r="D26" s="32">
        <v>0</v>
      </c>
      <c r="E26" s="22">
        <v>0</v>
      </c>
      <c r="F26" s="32">
        <v>0</v>
      </c>
      <c r="G26" s="23">
        <v>0</v>
      </c>
      <c r="H26" s="45">
        <f t="shared" si="2"/>
        <v>0</v>
      </c>
      <c r="I26" s="112">
        <f t="shared" si="1"/>
        <v>0</v>
      </c>
    </row>
    <row r="27" spans="1:9" ht="16.5" customHeight="1">
      <c r="A27" s="108" t="s">
        <v>15</v>
      </c>
      <c r="B27" s="35">
        <v>0</v>
      </c>
      <c r="C27" s="22">
        <v>0</v>
      </c>
      <c r="D27" s="32">
        <v>0</v>
      </c>
      <c r="E27" s="22">
        <v>0</v>
      </c>
      <c r="F27" s="32">
        <v>0</v>
      </c>
      <c r="G27" s="23">
        <v>0</v>
      </c>
      <c r="H27" s="45">
        <f t="shared" si="2"/>
        <v>0</v>
      </c>
      <c r="I27" s="112">
        <f t="shared" si="1"/>
        <v>0</v>
      </c>
    </row>
    <row r="28" spans="1:9" ht="16.5" customHeight="1">
      <c r="A28" s="29" t="s">
        <v>16</v>
      </c>
      <c r="B28" s="57">
        <v>0</v>
      </c>
      <c r="C28" s="58">
        <v>0</v>
      </c>
      <c r="D28" s="59">
        <v>0</v>
      </c>
      <c r="E28" s="58">
        <v>0</v>
      </c>
      <c r="F28" s="59">
        <v>0</v>
      </c>
      <c r="G28" s="60">
        <v>0</v>
      </c>
      <c r="H28" s="61">
        <f t="shared" si="2"/>
        <v>0</v>
      </c>
      <c r="I28" s="115">
        <f t="shared" si="1"/>
        <v>0</v>
      </c>
    </row>
    <row r="29" spans="1:9" s="69" customFormat="1" ht="16.5" customHeight="1">
      <c r="A29" s="75" t="s">
        <v>36</v>
      </c>
      <c r="B29" s="166">
        <f aca="true" t="shared" si="7" ref="B29:G29">SUM(B30:B33)</f>
        <v>20</v>
      </c>
      <c r="C29" s="167">
        <f t="shared" si="7"/>
        <v>71</v>
      </c>
      <c r="D29" s="168">
        <f t="shared" si="7"/>
        <v>116</v>
      </c>
      <c r="E29" s="167">
        <f t="shared" si="7"/>
        <v>66</v>
      </c>
      <c r="F29" s="168">
        <f t="shared" si="7"/>
        <v>21</v>
      </c>
      <c r="G29" s="169">
        <f t="shared" si="7"/>
        <v>24</v>
      </c>
      <c r="H29" s="170">
        <f t="shared" si="2"/>
        <v>318</v>
      </c>
      <c r="I29" s="171">
        <f t="shared" si="1"/>
        <v>12.948784300535584</v>
      </c>
    </row>
    <row r="30" spans="1:9" s="104" customFormat="1" ht="16.5" customHeight="1">
      <c r="A30" s="108" t="s">
        <v>13</v>
      </c>
      <c r="B30" s="35">
        <v>0</v>
      </c>
      <c r="C30" s="22">
        <v>0</v>
      </c>
      <c r="D30" s="32">
        <v>0</v>
      </c>
      <c r="E30" s="22">
        <v>1</v>
      </c>
      <c r="F30" s="32">
        <v>0</v>
      </c>
      <c r="G30" s="23">
        <v>0</v>
      </c>
      <c r="H30" s="45">
        <f t="shared" si="2"/>
        <v>1</v>
      </c>
      <c r="I30" s="124">
        <f t="shared" si="1"/>
        <v>0.04071944748596096</v>
      </c>
    </row>
    <row r="31" spans="1:9" s="104" customFormat="1" ht="16.5" customHeight="1">
      <c r="A31" s="108" t="s">
        <v>14</v>
      </c>
      <c r="B31" s="35">
        <v>1</v>
      </c>
      <c r="C31" s="22">
        <v>11</v>
      </c>
      <c r="D31" s="32">
        <v>24</v>
      </c>
      <c r="E31" s="22">
        <v>39</v>
      </c>
      <c r="F31" s="32">
        <v>19</v>
      </c>
      <c r="G31" s="23">
        <v>22</v>
      </c>
      <c r="H31" s="45">
        <f t="shared" si="2"/>
        <v>116</v>
      </c>
      <c r="I31" s="112">
        <f t="shared" si="1"/>
        <v>4.72345590837147</v>
      </c>
    </row>
    <row r="32" spans="1:9" s="104" customFormat="1" ht="16.5" customHeight="1">
      <c r="A32" s="108" t="s">
        <v>15</v>
      </c>
      <c r="B32" s="35">
        <v>19</v>
      </c>
      <c r="C32" s="22">
        <v>60</v>
      </c>
      <c r="D32" s="32">
        <v>92</v>
      </c>
      <c r="E32" s="22">
        <v>26</v>
      </c>
      <c r="F32" s="32">
        <v>2</v>
      </c>
      <c r="G32" s="23">
        <v>2</v>
      </c>
      <c r="H32" s="45">
        <f t="shared" si="2"/>
        <v>201</v>
      </c>
      <c r="I32" s="112">
        <f t="shared" si="1"/>
        <v>8.184608944678152</v>
      </c>
    </row>
    <row r="33" spans="1:9" ht="16.5" customHeight="1">
      <c r="A33" s="29" t="s">
        <v>16</v>
      </c>
      <c r="B33" s="35">
        <v>0</v>
      </c>
      <c r="C33" s="22">
        <v>0</v>
      </c>
      <c r="D33" s="32">
        <v>0</v>
      </c>
      <c r="E33" s="22">
        <v>0</v>
      </c>
      <c r="F33" s="32">
        <v>0</v>
      </c>
      <c r="G33" s="23">
        <v>0</v>
      </c>
      <c r="H33" s="45">
        <f t="shared" si="2"/>
        <v>0</v>
      </c>
      <c r="I33" s="112">
        <f t="shared" si="1"/>
        <v>0</v>
      </c>
    </row>
    <row r="34" spans="1:9" s="69" customFormat="1" ht="16.5" customHeight="1">
      <c r="A34" s="81" t="s">
        <v>20</v>
      </c>
      <c r="B34" s="34">
        <v>0</v>
      </c>
      <c r="C34" s="27">
        <v>0</v>
      </c>
      <c r="D34" s="31">
        <v>3</v>
      </c>
      <c r="E34" s="27">
        <v>2</v>
      </c>
      <c r="F34" s="31">
        <v>0</v>
      </c>
      <c r="G34" s="28">
        <v>0</v>
      </c>
      <c r="H34" s="170">
        <f t="shared" si="2"/>
        <v>5</v>
      </c>
      <c r="I34" s="173">
        <f t="shared" si="1"/>
        <v>0.20359723742980476</v>
      </c>
    </row>
    <row r="35" spans="1:9" s="69" customFormat="1" ht="16.5" customHeight="1">
      <c r="A35" s="75" t="s">
        <v>37</v>
      </c>
      <c r="B35" s="166">
        <f aca="true" t="shared" si="8" ref="B35:G35">SUM(B36+B42+B43)</f>
        <v>25</v>
      </c>
      <c r="C35" s="167">
        <f t="shared" si="8"/>
        <v>66</v>
      </c>
      <c r="D35" s="168">
        <f t="shared" si="8"/>
        <v>89</v>
      </c>
      <c r="E35" s="167">
        <f t="shared" si="8"/>
        <v>73</v>
      </c>
      <c r="F35" s="168">
        <f t="shared" si="8"/>
        <v>27</v>
      </c>
      <c r="G35" s="169">
        <f t="shared" si="8"/>
        <v>33</v>
      </c>
      <c r="H35" s="170">
        <f t="shared" si="2"/>
        <v>313</v>
      </c>
      <c r="I35" s="171">
        <f t="shared" si="1"/>
        <v>12.745187063105778</v>
      </c>
    </row>
    <row r="36" spans="1:9" s="104" customFormat="1" ht="16.5" customHeight="1">
      <c r="A36" s="108" t="s">
        <v>13</v>
      </c>
      <c r="B36" s="35">
        <f aca="true" t="shared" si="9" ref="B36:G36">SUM(B37:B41)</f>
        <v>25</v>
      </c>
      <c r="C36" s="22">
        <f t="shared" si="9"/>
        <v>66</v>
      </c>
      <c r="D36" s="32">
        <f t="shared" si="9"/>
        <v>89</v>
      </c>
      <c r="E36" s="22">
        <f t="shared" si="9"/>
        <v>73</v>
      </c>
      <c r="F36" s="32">
        <f t="shared" si="9"/>
        <v>27</v>
      </c>
      <c r="G36" s="23">
        <f t="shared" si="9"/>
        <v>33</v>
      </c>
      <c r="H36" s="45">
        <f t="shared" si="2"/>
        <v>313</v>
      </c>
      <c r="I36" s="112">
        <f t="shared" si="1"/>
        <v>12.745187063105778</v>
      </c>
    </row>
    <row r="37" spans="1:11" s="104" customFormat="1" ht="16.5" customHeight="1">
      <c r="A37" s="108" t="s">
        <v>22</v>
      </c>
      <c r="B37" s="35">
        <v>17</v>
      </c>
      <c r="C37" s="22">
        <v>35</v>
      </c>
      <c r="D37" s="32">
        <v>42</v>
      </c>
      <c r="E37" s="22">
        <v>36</v>
      </c>
      <c r="F37" s="32">
        <v>8</v>
      </c>
      <c r="G37" s="23">
        <v>12</v>
      </c>
      <c r="H37" s="45">
        <f t="shared" si="2"/>
        <v>150</v>
      </c>
      <c r="I37" s="112">
        <f t="shared" si="1"/>
        <v>6.1079171228941425</v>
      </c>
      <c r="K37" s="105"/>
    </row>
    <row r="38" spans="1:9" s="104" customFormat="1" ht="16.5" customHeight="1">
      <c r="A38" s="108" t="s">
        <v>23</v>
      </c>
      <c r="B38" s="35">
        <v>1</v>
      </c>
      <c r="C38" s="22">
        <v>16</v>
      </c>
      <c r="D38" s="32">
        <v>27</v>
      </c>
      <c r="E38" s="22">
        <v>6</v>
      </c>
      <c r="F38" s="32">
        <v>3</v>
      </c>
      <c r="G38" s="23">
        <v>0</v>
      </c>
      <c r="H38" s="45">
        <f t="shared" si="2"/>
        <v>53</v>
      </c>
      <c r="I38" s="112">
        <f t="shared" si="1"/>
        <v>2.1581307167559305</v>
      </c>
    </row>
    <row r="39" spans="1:9" s="104" customFormat="1" ht="16.5" customHeight="1">
      <c r="A39" s="108" t="s">
        <v>24</v>
      </c>
      <c r="B39" s="35">
        <v>0</v>
      </c>
      <c r="C39" s="22">
        <v>1</v>
      </c>
      <c r="D39" s="32">
        <v>1</v>
      </c>
      <c r="E39" s="22">
        <v>6</v>
      </c>
      <c r="F39" s="32">
        <v>2</v>
      </c>
      <c r="G39" s="23">
        <v>0</v>
      </c>
      <c r="H39" s="45">
        <f t="shared" si="2"/>
        <v>10</v>
      </c>
      <c r="I39" s="124">
        <f t="shared" si="1"/>
        <v>0.4071944748596095</v>
      </c>
    </row>
    <row r="40" spans="1:9" s="104" customFormat="1" ht="16.5" customHeight="1">
      <c r="A40" s="108" t="s">
        <v>25</v>
      </c>
      <c r="B40" s="35">
        <v>6</v>
      </c>
      <c r="C40" s="22">
        <v>6</v>
      </c>
      <c r="D40" s="32">
        <v>11</v>
      </c>
      <c r="E40" s="22">
        <v>21</v>
      </c>
      <c r="F40" s="32">
        <v>13</v>
      </c>
      <c r="G40" s="23">
        <v>15</v>
      </c>
      <c r="H40" s="45">
        <f t="shared" si="2"/>
        <v>72</v>
      </c>
      <c r="I40" s="112">
        <f t="shared" si="1"/>
        <v>2.9318002189891885</v>
      </c>
    </row>
    <row r="41" spans="1:9" s="104" customFormat="1" ht="16.5" customHeight="1">
      <c r="A41" s="108" t="s">
        <v>29</v>
      </c>
      <c r="B41" s="35">
        <v>1</v>
      </c>
      <c r="C41" s="22">
        <v>8</v>
      </c>
      <c r="D41" s="32">
        <v>8</v>
      </c>
      <c r="E41" s="22">
        <v>4</v>
      </c>
      <c r="F41" s="32">
        <v>1</v>
      </c>
      <c r="G41" s="23">
        <v>6</v>
      </c>
      <c r="H41" s="45">
        <f t="shared" si="2"/>
        <v>28</v>
      </c>
      <c r="I41" s="112">
        <f t="shared" si="1"/>
        <v>1.1401445296069066</v>
      </c>
    </row>
    <row r="42" spans="1:9" ht="16.5" customHeight="1">
      <c r="A42" s="108" t="s">
        <v>14</v>
      </c>
      <c r="B42" s="35">
        <v>0</v>
      </c>
      <c r="C42" s="22">
        <v>0</v>
      </c>
      <c r="D42" s="32">
        <v>0</v>
      </c>
      <c r="E42" s="22">
        <v>0</v>
      </c>
      <c r="F42" s="32">
        <v>0</v>
      </c>
      <c r="G42" s="23">
        <v>0</v>
      </c>
      <c r="H42" s="45">
        <f t="shared" si="2"/>
        <v>0</v>
      </c>
      <c r="I42" s="112">
        <f t="shared" si="1"/>
        <v>0</v>
      </c>
    </row>
    <row r="43" spans="1:9" ht="16.5" customHeight="1">
      <c r="A43" s="29" t="s">
        <v>16</v>
      </c>
      <c r="B43" s="52">
        <v>0</v>
      </c>
      <c r="C43" s="53">
        <v>0</v>
      </c>
      <c r="D43" s="54">
        <v>0</v>
      </c>
      <c r="E43" s="53">
        <v>0</v>
      </c>
      <c r="F43" s="54">
        <v>0</v>
      </c>
      <c r="G43" s="55">
        <v>0</v>
      </c>
      <c r="H43" s="56">
        <f t="shared" si="2"/>
        <v>0</v>
      </c>
      <c r="I43" s="114">
        <f t="shared" si="1"/>
        <v>0</v>
      </c>
    </row>
    <row r="44" spans="1:9" s="69" customFormat="1" ht="16.5" customHeight="1">
      <c r="A44" s="106" t="s">
        <v>54</v>
      </c>
      <c r="B44" s="34">
        <v>0</v>
      </c>
      <c r="C44" s="27">
        <v>0</v>
      </c>
      <c r="D44" s="31">
        <v>0</v>
      </c>
      <c r="E44" s="27">
        <v>1</v>
      </c>
      <c r="F44" s="31">
        <v>0</v>
      </c>
      <c r="G44" s="28">
        <v>0</v>
      </c>
      <c r="H44" s="146">
        <f t="shared" si="2"/>
        <v>1</v>
      </c>
      <c r="I44" s="173">
        <f t="shared" si="1"/>
        <v>0.04071944748596096</v>
      </c>
    </row>
    <row r="45" spans="1:9" s="69" customFormat="1" ht="16.5" customHeight="1">
      <c r="A45" s="106" t="s">
        <v>55</v>
      </c>
      <c r="B45" s="34">
        <v>4</v>
      </c>
      <c r="C45" s="27">
        <v>0</v>
      </c>
      <c r="D45" s="31">
        <v>7</v>
      </c>
      <c r="E45" s="27">
        <v>5</v>
      </c>
      <c r="F45" s="31">
        <v>2</v>
      </c>
      <c r="G45" s="28">
        <v>2</v>
      </c>
      <c r="H45" s="146">
        <f t="shared" si="2"/>
        <v>20</v>
      </c>
      <c r="I45" s="189">
        <f t="shared" si="1"/>
        <v>0.814388949719219</v>
      </c>
    </row>
    <row r="46" spans="1:9" s="69" customFormat="1" ht="16.5" customHeight="1">
      <c r="A46" s="75" t="s">
        <v>30</v>
      </c>
      <c r="B46" s="166">
        <f aca="true" t="shared" si="10" ref="B46:G46">SUM(B47:B50)</f>
        <v>3</v>
      </c>
      <c r="C46" s="167">
        <f t="shared" si="10"/>
        <v>3</v>
      </c>
      <c r="D46" s="168">
        <f t="shared" si="10"/>
        <v>9</v>
      </c>
      <c r="E46" s="167">
        <f t="shared" si="10"/>
        <v>5</v>
      </c>
      <c r="F46" s="168">
        <f t="shared" si="10"/>
        <v>0</v>
      </c>
      <c r="G46" s="169">
        <f t="shared" si="10"/>
        <v>1</v>
      </c>
      <c r="H46" s="170">
        <f t="shared" si="2"/>
        <v>21</v>
      </c>
      <c r="I46" s="171">
        <f t="shared" si="1"/>
        <v>0.8551083972051801</v>
      </c>
    </row>
    <row r="47" spans="1:9" s="104" customFormat="1" ht="16.5" customHeight="1">
      <c r="A47" s="108" t="s">
        <v>13</v>
      </c>
      <c r="B47" s="57">
        <v>3</v>
      </c>
      <c r="C47" s="58">
        <v>1</v>
      </c>
      <c r="D47" s="59">
        <v>9</v>
      </c>
      <c r="E47" s="58">
        <v>5</v>
      </c>
      <c r="F47" s="59">
        <v>0</v>
      </c>
      <c r="G47" s="60">
        <v>1</v>
      </c>
      <c r="H47" s="61">
        <f t="shared" si="2"/>
        <v>19</v>
      </c>
      <c r="I47" s="133">
        <f t="shared" si="1"/>
        <v>0.773669502233258</v>
      </c>
    </row>
    <row r="48" spans="1:9" s="104" customFormat="1" ht="16.5" customHeight="1">
      <c r="A48" s="108" t="s">
        <v>14</v>
      </c>
      <c r="B48" s="154">
        <v>0</v>
      </c>
      <c r="C48" s="137">
        <v>2</v>
      </c>
      <c r="D48" s="137">
        <v>0</v>
      </c>
      <c r="E48" s="137">
        <v>0</v>
      </c>
      <c r="F48" s="137">
        <v>0</v>
      </c>
      <c r="G48" s="137">
        <v>0</v>
      </c>
      <c r="H48" s="195">
        <f t="shared" si="2"/>
        <v>2</v>
      </c>
      <c r="I48" s="191">
        <f t="shared" si="1"/>
        <v>0.08143889497192192</v>
      </c>
    </row>
    <row r="49" spans="1:9" ht="16.5" customHeight="1">
      <c r="A49" s="66" t="s">
        <v>15</v>
      </c>
      <c r="B49" s="62">
        <v>0</v>
      </c>
      <c r="C49" s="63">
        <v>0</v>
      </c>
      <c r="D49" s="64">
        <v>0</v>
      </c>
      <c r="E49" s="63">
        <v>0</v>
      </c>
      <c r="F49" s="64">
        <v>0</v>
      </c>
      <c r="G49" s="65">
        <v>0</v>
      </c>
      <c r="H49" s="45">
        <f t="shared" si="2"/>
        <v>0</v>
      </c>
      <c r="I49" s="112">
        <f t="shared" si="1"/>
        <v>0</v>
      </c>
    </row>
    <row r="50" spans="1:9" s="104" customFormat="1" ht="16.5" customHeight="1">
      <c r="A50" s="37" t="s">
        <v>16</v>
      </c>
      <c r="B50" s="128">
        <v>0</v>
      </c>
      <c r="C50" s="53">
        <v>0</v>
      </c>
      <c r="D50" s="53">
        <v>0</v>
      </c>
      <c r="E50" s="53">
        <v>0</v>
      </c>
      <c r="F50" s="53">
        <v>0</v>
      </c>
      <c r="G50" s="55">
        <v>0</v>
      </c>
      <c r="H50" s="56">
        <f t="shared" si="2"/>
        <v>0</v>
      </c>
      <c r="I50" s="114">
        <f t="shared" si="1"/>
        <v>0</v>
      </c>
    </row>
    <row r="51" spans="1:9" s="69" customFormat="1" ht="16.5" customHeight="1">
      <c r="A51" s="81" t="s">
        <v>21</v>
      </c>
      <c r="B51" s="174">
        <v>0</v>
      </c>
      <c r="C51" s="175">
        <v>0</v>
      </c>
      <c r="D51" s="176">
        <v>3</v>
      </c>
      <c r="E51" s="175">
        <v>0</v>
      </c>
      <c r="F51" s="176">
        <v>0</v>
      </c>
      <c r="G51" s="177">
        <v>1</v>
      </c>
      <c r="H51" s="146">
        <f t="shared" si="2"/>
        <v>4</v>
      </c>
      <c r="I51" s="173">
        <f t="shared" si="1"/>
        <v>0.16287778994384383</v>
      </c>
    </row>
    <row r="52" spans="1:9" ht="16.5" customHeight="1">
      <c r="A52" s="81" t="s">
        <v>26</v>
      </c>
      <c r="B52" s="34">
        <v>0</v>
      </c>
      <c r="C52" s="27">
        <v>0</v>
      </c>
      <c r="D52" s="31">
        <v>0</v>
      </c>
      <c r="E52" s="27">
        <v>0</v>
      </c>
      <c r="F52" s="31">
        <v>0</v>
      </c>
      <c r="G52" s="28">
        <v>0</v>
      </c>
      <c r="H52" s="146">
        <f t="shared" si="2"/>
        <v>0</v>
      </c>
      <c r="I52" s="119">
        <f t="shared" si="1"/>
        <v>0</v>
      </c>
    </row>
    <row r="53" spans="1:9" s="69" customFormat="1" ht="16.5" customHeight="1">
      <c r="A53" s="75" t="s">
        <v>41</v>
      </c>
      <c r="B53" s="166">
        <f aca="true" t="shared" si="11" ref="B53:G53">B54+B59</f>
        <v>4</v>
      </c>
      <c r="C53" s="167">
        <f t="shared" si="11"/>
        <v>8</v>
      </c>
      <c r="D53" s="168">
        <f t="shared" si="11"/>
        <v>72</v>
      </c>
      <c r="E53" s="167">
        <f t="shared" si="11"/>
        <v>66</v>
      </c>
      <c r="F53" s="168">
        <f t="shared" si="11"/>
        <v>11</v>
      </c>
      <c r="G53" s="169">
        <f t="shared" si="11"/>
        <v>5</v>
      </c>
      <c r="H53" s="170">
        <f t="shared" si="2"/>
        <v>166</v>
      </c>
      <c r="I53" s="171">
        <f t="shared" si="1"/>
        <v>6.759428282669519</v>
      </c>
    </row>
    <row r="54" spans="1:9" s="104" customFormat="1" ht="16.5" customHeight="1">
      <c r="A54" s="134" t="s">
        <v>59</v>
      </c>
      <c r="B54" s="129">
        <f aca="true" t="shared" si="12" ref="B54:G54">SUM(B55:B58)</f>
        <v>4</v>
      </c>
      <c r="C54" s="130">
        <f t="shared" si="12"/>
        <v>5</v>
      </c>
      <c r="D54" s="131">
        <f t="shared" si="12"/>
        <v>67</v>
      </c>
      <c r="E54" s="130">
        <f t="shared" si="12"/>
        <v>62</v>
      </c>
      <c r="F54" s="131">
        <f t="shared" si="12"/>
        <v>9</v>
      </c>
      <c r="G54" s="132">
        <f t="shared" si="12"/>
        <v>5</v>
      </c>
      <c r="H54" s="125">
        <f t="shared" si="2"/>
        <v>152</v>
      </c>
      <c r="I54" s="126">
        <f t="shared" si="1"/>
        <v>6.189356017866064</v>
      </c>
    </row>
    <row r="55" spans="1:9" s="104" customFormat="1" ht="16.5" customHeight="1">
      <c r="A55" s="66" t="s">
        <v>17</v>
      </c>
      <c r="B55" s="62">
        <v>3</v>
      </c>
      <c r="C55" s="63">
        <v>4</v>
      </c>
      <c r="D55" s="64">
        <v>52</v>
      </c>
      <c r="E55" s="63">
        <v>46</v>
      </c>
      <c r="F55" s="64">
        <v>6</v>
      </c>
      <c r="G55" s="65">
        <v>1</v>
      </c>
      <c r="H55" s="45">
        <f t="shared" si="2"/>
        <v>112</v>
      </c>
      <c r="I55" s="112">
        <f t="shared" si="1"/>
        <v>4.560578118427626</v>
      </c>
    </row>
    <row r="56" spans="1:9" s="104" customFormat="1" ht="16.5" customHeight="1">
      <c r="A56" s="66" t="s">
        <v>18</v>
      </c>
      <c r="B56" s="35">
        <v>1</v>
      </c>
      <c r="C56" s="22">
        <v>1</v>
      </c>
      <c r="D56" s="32">
        <v>14</v>
      </c>
      <c r="E56" s="22">
        <v>16</v>
      </c>
      <c r="F56" s="32">
        <v>3</v>
      </c>
      <c r="G56" s="23">
        <v>4</v>
      </c>
      <c r="H56" s="45">
        <f t="shared" si="2"/>
        <v>39</v>
      </c>
      <c r="I56" s="112">
        <f t="shared" si="1"/>
        <v>1.5880584519524772</v>
      </c>
    </row>
    <row r="57" spans="1:9" s="104" customFormat="1" ht="16.5" customHeight="1">
      <c r="A57" s="66" t="s">
        <v>19</v>
      </c>
      <c r="B57" s="62">
        <v>0</v>
      </c>
      <c r="C57" s="63">
        <v>0</v>
      </c>
      <c r="D57" s="64">
        <v>0</v>
      </c>
      <c r="E57" s="63">
        <v>0</v>
      </c>
      <c r="F57" s="64">
        <v>0</v>
      </c>
      <c r="G57" s="65">
        <v>0</v>
      </c>
      <c r="H57" s="45">
        <f t="shared" si="2"/>
        <v>0</v>
      </c>
      <c r="I57" s="112">
        <f t="shared" si="1"/>
        <v>0</v>
      </c>
    </row>
    <row r="58" spans="1:9" s="104" customFormat="1" ht="16.5" customHeight="1">
      <c r="A58" s="66" t="s">
        <v>27</v>
      </c>
      <c r="B58" s="35">
        <v>0</v>
      </c>
      <c r="C58" s="22">
        <v>0</v>
      </c>
      <c r="D58" s="32">
        <v>1</v>
      </c>
      <c r="E58" s="22">
        <v>0</v>
      </c>
      <c r="F58" s="32">
        <v>0</v>
      </c>
      <c r="G58" s="23">
        <v>0</v>
      </c>
      <c r="H58" s="45">
        <f t="shared" si="2"/>
        <v>1</v>
      </c>
      <c r="I58" s="124">
        <f t="shared" si="1"/>
        <v>0.04071944748596096</v>
      </c>
    </row>
    <row r="59" spans="1:9" s="104" customFormat="1" ht="16.5" customHeight="1">
      <c r="A59" s="134" t="s">
        <v>58</v>
      </c>
      <c r="B59" s="129">
        <f aca="true" t="shared" si="13" ref="B59:G59">SUM(B60:B63)</f>
        <v>0</v>
      </c>
      <c r="C59" s="130">
        <f t="shared" si="13"/>
        <v>3</v>
      </c>
      <c r="D59" s="131">
        <f t="shared" si="13"/>
        <v>5</v>
      </c>
      <c r="E59" s="130">
        <f t="shared" si="13"/>
        <v>4</v>
      </c>
      <c r="F59" s="131">
        <f t="shared" si="13"/>
        <v>2</v>
      </c>
      <c r="G59" s="132">
        <f t="shared" si="13"/>
        <v>0</v>
      </c>
      <c r="H59" s="125">
        <f t="shared" si="2"/>
        <v>14</v>
      </c>
      <c r="I59" s="127">
        <f t="shared" si="1"/>
        <v>0.5700722648034533</v>
      </c>
    </row>
    <row r="60" spans="1:9" s="104" customFormat="1" ht="16.5" customHeight="1">
      <c r="A60" s="66" t="s">
        <v>17</v>
      </c>
      <c r="B60" s="62">
        <v>0</v>
      </c>
      <c r="C60" s="63">
        <v>1</v>
      </c>
      <c r="D60" s="64">
        <v>2</v>
      </c>
      <c r="E60" s="63">
        <v>2</v>
      </c>
      <c r="F60" s="64">
        <v>1</v>
      </c>
      <c r="G60" s="65">
        <v>0</v>
      </c>
      <c r="H60" s="45">
        <f t="shared" si="2"/>
        <v>6</v>
      </c>
      <c r="I60" s="124">
        <f t="shared" si="1"/>
        <v>0.24431668491576572</v>
      </c>
    </row>
    <row r="61" spans="1:9" s="104" customFormat="1" ht="16.5" customHeight="1">
      <c r="A61" s="108" t="s">
        <v>18</v>
      </c>
      <c r="B61" s="35">
        <v>0</v>
      </c>
      <c r="C61" s="22">
        <v>2</v>
      </c>
      <c r="D61" s="32">
        <v>3</v>
      </c>
      <c r="E61" s="22">
        <v>2</v>
      </c>
      <c r="F61" s="32">
        <v>1</v>
      </c>
      <c r="G61" s="23">
        <v>0</v>
      </c>
      <c r="H61" s="61">
        <f t="shared" si="2"/>
        <v>8</v>
      </c>
      <c r="I61" s="133">
        <f t="shared" si="1"/>
        <v>0.32575557988768766</v>
      </c>
    </row>
    <row r="62" spans="1:9" ht="16.5" customHeight="1">
      <c r="A62" s="66" t="s">
        <v>19</v>
      </c>
      <c r="B62" s="62">
        <v>0</v>
      </c>
      <c r="C62" s="63">
        <v>0</v>
      </c>
      <c r="D62" s="64">
        <v>0</v>
      </c>
      <c r="E62" s="63">
        <v>0</v>
      </c>
      <c r="F62" s="64">
        <v>0</v>
      </c>
      <c r="G62" s="65">
        <v>0</v>
      </c>
      <c r="H62" s="45">
        <f t="shared" si="2"/>
        <v>0</v>
      </c>
      <c r="I62" s="112">
        <f t="shared" si="1"/>
        <v>0</v>
      </c>
    </row>
    <row r="63" spans="1:9" ht="16.5" customHeight="1">
      <c r="A63" s="109" t="s">
        <v>27</v>
      </c>
      <c r="B63" s="57">
        <v>0</v>
      </c>
      <c r="C63" s="58">
        <v>0</v>
      </c>
      <c r="D63" s="59">
        <v>0</v>
      </c>
      <c r="E63" s="58">
        <v>0</v>
      </c>
      <c r="F63" s="59">
        <v>0</v>
      </c>
      <c r="G63" s="60">
        <v>0</v>
      </c>
      <c r="H63" s="61">
        <f t="shared" si="2"/>
        <v>0</v>
      </c>
      <c r="I63" s="115">
        <f t="shared" si="1"/>
        <v>0</v>
      </c>
    </row>
    <row r="64" spans="1:9" s="69" customFormat="1" ht="16.5" customHeight="1">
      <c r="A64" s="75" t="s">
        <v>38</v>
      </c>
      <c r="B64" s="166">
        <f aca="true" t="shared" si="14" ref="B64:G64">SUM(B65:B67)</f>
        <v>2</v>
      </c>
      <c r="C64" s="167">
        <f t="shared" si="14"/>
        <v>1</v>
      </c>
      <c r="D64" s="168">
        <f t="shared" si="14"/>
        <v>1</v>
      </c>
      <c r="E64" s="167">
        <f t="shared" si="14"/>
        <v>8</v>
      </c>
      <c r="F64" s="168">
        <f t="shared" si="14"/>
        <v>1</v>
      </c>
      <c r="G64" s="169">
        <f t="shared" si="14"/>
        <v>3</v>
      </c>
      <c r="H64" s="170">
        <f t="shared" si="2"/>
        <v>16</v>
      </c>
      <c r="I64" s="172">
        <f t="shared" si="1"/>
        <v>0.6515111597753753</v>
      </c>
    </row>
    <row r="65" spans="1:9" s="104" customFormat="1" ht="16.5" customHeight="1">
      <c r="A65" s="66" t="s">
        <v>13</v>
      </c>
      <c r="B65" s="62">
        <v>1</v>
      </c>
      <c r="C65" s="63">
        <v>1</v>
      </c>
      <c r="D65" s="64">
        <v>1</v>
      </c>
      <c r="E65" s="63">
        <v>6</v>
      </c>
      <c r="F65" s="64">
        <v>1</v>
      </c>
      <c r="G65" s="65">
        <v>3</v>
      </c>
      <c r="H65" s="45">
        <f t="shared" si="2"/>
        <v>13</v>
      </c>
      <c r="I65" s="124">
        <f t="shared" si="1"/>
        <v>0.5293528173174924</v>
      </c>
    </row>
    <row r="66" spans="1:9" ht="16.5" customHeight="1">
      <c r="A66" s="108" t="s">
        <v>15</v>
      </c>
      <c r="B66" s="62">
        <v>1</v>
      </c>
      <c r="C66" s="63">
        <v>0</v>
      </c>
      <c r="D66" s="64">
        <v>0</v>
      </c>
      <c r="E66" s="63">
        <v>2</v>
      </c>
      <c r="F66" s="64">
        <v>0</v>
      </c>
      <c r="G66" s="65">
        <v>0</v>
      </c>
      <c r="H66" s="45">
        <f t="shared" si="2"/>
        <v>3</v>
      </c>
      <c r="I66" s="124">
        <f t="shared" si="1"/>
        <v>0.12215834245788286</v>
      </c>
    </row>
    <row r="67" spans="1:9" ht="16.5" customHeight="1">
      <c r="A67" s="29" t="s">
        <v>16</v>
      </c>
      <c r="B67" s="52">
        <v>0</v>
      </c>
      <c r="C67" s="53">
        <v>0</v>
      </c>
      <c r="D67" s="54">
        <v>0</v>
      </c>
      <c r="E67" s="53">
        <v>0</v>
      </c>
      <c r="F67" s="54">
        <v>0</v>
      </c>
      <c r="G67" s="55">
        <v>0</v>
      </c>
      <c r="H67" s="56">
        <f t="shared" si="2"/>
        <v>0</v>
      </c>
      <c r="I67" s="114">
        <f t="shared" si="1"/>
        <v>0</v>
      </c>
    </row>
    <row r="68" spans="1:9" s="69" customFormat="1" ht="16.5" customHeight="1">
      <c r="A68" s="75" t="s">
        <v>39</v>
      </c>
      <c r="B68" s="129">
        <f aca="true" t="shared" si="15" ref="B68:G68">SUM(B69:B72)</f>
        <v>12</v>
      </c>
      <c r="C68" s="167">
        <f t="shared" si="15"/>
        <v>6</v>
      </c>
      <c r="D68" s="168">
        <f t="shared" si="15"/>
        <v>20</v>
      </c>
      <c r="E68" s="167">
        <f t="shared" si="15"/>
        <v>40</v>
      </c>
      <c r="F68" s="168">
        <f t="shared" si="15"/>
        <v>11</v>
      </c>
      <c r="G68" s="169">
        <f t="shared" si="15"/>
        <v>28</v>
      </c>
      <c r="H68" s="170">
        <f t="shared" si="2"/>
        <v>117</v>
      </c>
      <c r="I68" s="171">
        <f aca="true" t="shared" si="16" ref="I68:I82">H68/B$83*100000</f>
        <v>4.764175355857431</v>
      </c>
    </row>
    <row r="69" spans="1:9" s="104" customFormat="1" ht="16.5" customHeight="1">
      <c r="A69" s="108" t="s">
        <v>13</v>
      </c>
      <c r="B69" s="35">
        <v>9</v>
      </c>
      <c r="C69" s="22">
        <v>0</v>
      </c>
      <c r="D69" s="32">
        <v>2</v>
      </c>
      <c r="E69" s="22">
        <v>7</v>
      </c>
      <c r="F69" s="32">
        <v>5</v>
      </c>
      <c r="G69" s="23">
        <v>16</v>
      </c>
      <c r="H69" s="45">
        <f aca="true" t="shared" si="17" ref="H69:H82">SUM(B69:G69)</f>
        <v>39</v>
      </c>
      <c r="I69" s="112">
        <f t="shared" si="16"/>
        <v>1.5880584519524772</v>
      </c>
    </row>
    <row r="70" spans="1:9" s="104" customFormat="1" ht="16.5" customHeight="1">
      <c r="A70" s="108" t="s">
        <v>14</v>
      </c>
      <c r="B70" s="62">
        <v>3</v>
      </c>
      <c r="C70" s="63">
        <v>6</v>
      </c>
      <c r="D70" s="64">
        <v>17</v>
      </c>
      <c r="E70" s="63">
        <v>32</v>
      </c>
      <c r="F70" s="64">
        <v>6</v>
      </c>
      <c r="G70" s="65">
        <v>12</v>
      </c>
      <c r="H70" s="45">
        <f t="shared" si="17"/>
        <v>76</v>
      </c>
      <c r="I70" s="112">
        <f t="shared" si="16"/>
        <v>3.094678008933032</v>
      </c>
    </row>
    <row r="71" spans="1:9" s="104" customFormat="1" ht="16.5" customHeight="1">
      <c r="A71" s="108" t="s">
        <v>15</v>
      </c>
      <c r="B71" s="35">
        <v>0</v>
      </c>
      <c r="C71" s="22">
        <v>0</v>
      </c>
      <c r="D71" s="32">
        <v>1</v>
      </c>
      <c r="E71" s="22">
        <v>1</v>
      </c>
      <c r="F71" s="32">
        <v>0</v>
      </c>
      <c r="G71" s="23">
        <v>0</v>
      </c>
      <c r="H71" s="45">
        <f t="shared" si="17"/>
        <v>2</v>
      </c>
      <c r="I71" s="124">
        <f t="shared" si="16"/>
        <v>0.08143889497192192</v>
      </c>
    </row>
    <row r="72" spans="1:9" s="104" customFormat="1" ht="16.5" customHeight="1">
      <c r="A72" s="29" t="s">
        <v>16</v>
      </c>
      <c r="B72" s="62">
        <v>0</v>
      </c>
      <c r="C72" s="63">
        <v>0</v>
      </c>
      <c r="D72" s="64">
        <v>0</v>
      </c>
      <c r="E72" s="63">
        <v>0</v>
      </c>
      <c r="F72" s="64">
        <v>0</v>
      </c>
      <c r="G72" s="65">
        <v>0</v>
      </c>
      <c r="H72" s="45">
        <f t="shared" si="17"/>
        <v>0</v>
      </c>
      <c r="I72" s="112">
        <f t="shared" si="16"/>
        <v>0</v>
      </c>
    </row>
    <row r="73" spans="1:9" s="69" customFormat="1" ht="16.5" customHeight="1">
      <c r="A73" s="75" t="s">
        <v>40</v>
      </c>
      <c r="B73" s="166">
        <f aca="true" t="shared" si="18" ref="B73:G73">SUM(B74:B77)</f>
        <v>4</v>
      </c>
      <c r="C73" s="167">
        <f t="shared" si="18"/>
        <v>5</v>
      </c>
      <c r="D73" s="168">
        <f t="shared" si="18"/>
        <v>20</v>
      </c>
      <c r="E73" s="167">
        <f t="shared" si="18"/>
        <v>24</v>
      </c>
      <c r="F73" s="168">
        <f t="shared" si="18"/>
        <v>11</v>
      </c>
      <c r="G73" s="169">
        <f t="shared" si="18"/>
        <v>22</v>
      </c>
      <c r="H73" s="170">
        <f t="shared" si="17"/>
        <v>86</v>
      </c>
      <c r="I73" s="171">
        <f t="shared" si="16"/>
        <v>3.5018724837926416</v>
      </c>
    </row>
    <row r="74" spans="1:9" s="104" customFormat="1" ht="16.5" customHeight="1">
      <c r="A74" s="108" t="s">
        <v>13</v>
      </c>
      <c r="B74" s="35">
        <v>2</v>
      </c>
      <c r="C74" s="22">
        <v>1</v>
      </c>
      <c r="D74" s="32">
        <v>12</v>
      </c>
      <c r="E74" s="22">
        <v>10</v>
      </c>
      <c r="F74" s="32">
        <v>9</v>
      </c>
      <c r="G74" s="23">
        <v>21</v>
      </c>
      <c r="H74" s="45">
        <f t="shared" si="17"/>
        <v>55</v>
      </c>
      <c r="I74" s="112">
        <f t="shared" si="16"/>
        <v>2.2395696117278523</v>
      </c>
    </row>
    <row r="75" spans="1:9" s="104" customFormat="1" ht="16.5" customHeight="1">
      <c r="A75" s="108" t="s">
        <v>14</v>
      </c>
      <c r="B75" s="35">
        <v>0</v>
      </c>
      <c r="C75" s="22">
        <v>0</v>
      </c>
      <c r="D75" s="32">
        <v>1</v>
      </c>
      <c r="E75" s="22">
        <v>6</v>
      </c>
      <c r="F75" s="32">
        <v>0</v>
      </c>
      <c r="G75" s="23">
        <v>1</v>
      </c>
      <c r="H75" s="45">
        <f t="shared" si="17"/>
        <v>8</v>
      </c>
      <c r="I75" s="124">
        <f t="shared" si="16"/>
        <v>0.32575557988768766</v>
      </c>
    </row>
    <row r="76" spans="1:9" s="104" customFormat="1" ht="16.5" customHeight="1">
      <c r="A76" s="108" t="s">
        <v>15</v>
      </c>
      <c r="B76" s="35">
        <v>2</v>
      </c>
      <c r="C76" s="22">
        <v>4</v>
      </c>
      <c r="D76" s="32">
        <v>6</v>
      </c>
      <c r="E76" s="22">
        <v>8</v>
      </c>
      <c r="F76" s="32">
        <v>2</v>
      </c>
      <c r="G76" s="23">
        <v>0</v>
      </c>
      <c r="H76" s="45">
        <f t="shared" si="17"/>
        <v>22</v>
      </c>
      <c r="I76" s="112">
        <f t="shared" si="16"/>
        <v>0.8958278446911411</v>
      </c>
    </row>
    <row r="77" spans="1:9" s="104" customFormat="1" ht="16.5" customHeight="1">
      <c r="A77" s="24" t="s">
        <v>16</v>
      </c>
      <c r="B77" s="36">
        <v>0</v>
      </c>
      <c r="C77" s="25">
        <v>0</v>
      </c>
      <c r="D77" s="33">
        <v>1</v>
      </c>
      <c r="E77" s="25">
        <v>0</v>
      </c>
      <c r="F77" s="33">
        <v>0</v>
      </c>
      <c r="G77" s="26">
        <v>0</v>
      </c>
      <c r="H77" s="51">
        <f t="shared" si="17"/>
        <v>1</v>
      </c>
      <c r="I77" s="157">
        <f t="shared" si="16"/>
        <v>0.04071944748596096</v>
      </c>
    </row>
    <row r="78" spans="1:12" s="69" customFormat="1" ht="21" customHeight="1">
      <c r="A78" s="139" t="s">
        <v>2</v>
      </c>
      <c r="B78" s="178">
        <f aca="true" t="shared" si="19" ref="B78:G78">B5+B10+B15+B20+B25+B30+B34+B36+B44+B45+B47+B51+B52+B55+B60+B65+B69+B74</f>
        <v>70</v>
      </c>
      <c r="C78" s="179">
        <f t="shared" si="19"/>
        <v>91</v>
      </c>
      <c r="D78" s="180">
        <f t="shared" si="19"/>
        <v>201</v>
      </c>
      <c r="E78" s="179">
        <f t="shared" si="19"/>
        <v>202</v>
      </c>
      <c r="F78" s="180">
        <f t="shared" si="19"/>
        <v>76</v>
      </c>
      <c r="G78" s="179">
        <f t="shared" si="19"/>
        <v>174</v>
      </c>
      <c r="H78" s="181">
        <f t="shared" si="17"/>
        <v>814</v>
      </c>
      <c r="I78" s="182">
        <f t="shared" si="16"/>
        <v>33.145630253572214</v>
      </c>
      <c r="L78" s="91"/>
    </row>
    <row r="79" spans="1:9" s="69" customFormat="1" ht="21" customHeight="1">
      <c r="A79" s="92" t="s">
        <v>3</v>
      </c>
      <c r="B79" s="129">
        <f aca="true" t="shared" si="20" ref="B79:G79">B6+B11+B16+B21+B26+B31+B42+B48+B56+B61+B70+B75</f>
        <v>5</v>
      </c>
      <c r="C79" s="130">
        <f t="shared" si="20"/>
        <v>23</v>
      </c>
      <c r="D79" s="131">
        <f t="shared" si="20"/>
        <v>67</v>
      </c>
      <c r="E79" s="130">
        <f t="shared" si="20"/>
        <v>101</v>
      </c>
      <c r="F79" s="131">
        <f t="shared" si="20"/>
        <v>31</v>
      </c>
      <c r="G79" s="132">
        <f t="shared" si="20"/>
        <v>41</v>
      </c>
      <c r="H79" s="125">
        <f t="shared" si="17"/>
        <v>268</v>
      </c>
      <c r="I79" s="126">
        <f t="shared" si="16"/>
        <v>10.912811926237536</v>
      </c>
    </row>
    <row r="80" spans="1:9" s="69" customFormat="1" ht="21" customHeight="1">
      <c r="A80" s="98" t="s">
        <v>4</v>
      </c>
      <c r="B80" s="183">
        <f aca="true" t="shared" si="21" ref="B80:G80">B7+B12+B17+B22+B27+B32+B49+B57+B62+B66+B71+B76</f>
        <v>22</v>
      </c>
      <c r="C80" s="184">
        <f t="shared" si="21"/>
        <v>66</v>
      </c>
      <c r="D80" s="185">
        <f t="shared" si="21"/>
        <v>104</v>
      </c>
      <c r="E80" s="184">
        <f t="shared" si="21"/>
        <v>38</v>
      </c>
      <c r="F80" s="185">
        <f t="shared" si="21"/>
        <v>7</v>
      </c>
      <c r="G80" s="186">
        <f t="shared" si="21"/>
        <v>2</v>
      </c>
      <c r="H80" s="187">
        <f t="shared" si="17"/>
        <v>239</v>
      </c>
      <c r="I80" s="188">
        <f t="shared" si="16"/>
        <v>9.731947949144669</v>
      </c>
    </row>
    <row r="81" spans="1:9" s="69" customFormat="1" ht="21" customHeight="1">
      <c r="A81" s="92" t="s">
        <v>31</v>
      </c>
      <c r="B81" s="129">
        <f aca="true" t="shared" si="22" ref="B81:G81">B8+B13+B18+B23+B28+B33+B43+B50+B58+B63+B67+B72+B77</f>
        <v>0</v>
      </c>
      <c r="C81" s="130">
        <f t="shared" si="22"/>
        <v>0</v>
      </c>
      <c r="D81" s="131">
        <f t="shared" si="22"/>
        <v>2</v>
      </c>
      <c r="E81" s="131">
        <f t="shared" si="22"/>
        <v>0</v>
      </c>
      <c r="F81" s="131">
        <f t="shared" si="22"/>
        <v>0</v>
      </c>
      <c r="G81" s="131">
        <f t="shared" si="22"/>
        <v>0</v>
      </c>
      <c r="H81" s="125">
        <f t="shared" si="17"/>
        <v>2</v>
      </c>
      <c r="I81" s="127">
        <f t="shared" si="16"/>
        <v>0.08143889497192192</v>
      </c>
    </row>
    <row r="82" spans="1:9" s="69" customFormat="1" ht="21" customHeight="1">
      <c r="A82" s="107" t="s">
        <v>1</v>
      </c>
      <c r="B82" s="174">
        <f aca="true" t="shared" si="23" ref="B82:G82">SUM(B78:B81)</f>
        <v>97</v>
      </c>
      <c r="C82" s="175">
        <f t="shared" si="23"/>
        <v>180</v>
      </c>
      <c r="D82" s="176">
        <f t="shared" si="23"/>
        <v>374</v>
      </c>
      <c r="E82" s="175">
        <f t="shared" si="23"/>
        <v>341</v>
      </c>
      <c r="F82" s="176">
        <f t="shared" si="23"/>
        <v>114</v>
      </c>
      <c r="G82" s="177">
        <f t="shared" si="23"/>
        <v>217</v>
      </c>
      <c r="H82" s="146">
        <f t="shared" si="17"/>
        <v>1323</v>
      </c>
      <c r="I82" s="189">
        <f t="shared" si="16"/>
        <v>53.87182902392634</v>
      </c>
    </row>
    <row r="83" spans="1:10" ht="27.75" customHeight="1">
      <c r="A83" s="158" t="s">
        <v>28</v>
      </c>
      <c r="B83" s="282">
        <v>2455829</v>
      </c>
      <c r="C83" s="282"/>
      <c r="D83" s="282"/>
      <c r="E83" s="282"/>
      <c r="F83" s="282"/>
      <c r="G83" s="282"/>
      <c r="H83" s="282"/>
      <c r="I83" s="282"/>
      <c r="J83" s="138"/>
    </row>
    <row r="84" spans="1:9" ht="21" customHeight="1">
      <c r="A84" s="164" t="s">
        <v>33</v>
      </c>
      <c r="B84" s="161"/>
      <c r="C84" s="159"/>
      <c r="D84" s="160"/>
      <c r="E84" s="161"/>
      <c r="F84" s="159"/>
      <c r="G84" s="162"/>
      <c r="H84" s="163"/>
      <c r="I84" s="163"/>
    </row>
    <row r="85" spans="1:9" ht="24" customHeight="1">
      <c r="A85" s="165" t="s">
        <v>53</v>
      </c>
      <c r="B85" s="161"/>
      <c r="C85" s="159"/>
      <c r="D85" s="160"/>
      <c r="E85" s="161"/>
      <c r="F85" s="159"/>
      <c r="G85" s="162"/>
      <c r="H85" s="163"/>
      <c r="I85" s="163"/>
    </row>
    <row r="86" spans="1:12" ht="15.75">
      <c r="A86" s="17"/>
      <c r="B86" s="10"/>
      <c r="C86" s="2"/>
      <c r="E86" s="10"/>
      <c r="F86" s="2"/>
      <c r="K86" s="283"/>
      <c r="L86" s="283"/>
    </row>
    <row r="87" spans="1:6" ht="15">
      <c r="A87" s="8"/>
      <c r="B87" s="2"/>
      <c r="C87" s="2"/>
      <c r="E87" s="10"/>
      <c r="F87" s="10"/>
    </row>
    <row r="88" spans="2:6" ht="15">
      <c r="B88" s="10"/>
      <c r="C88" s="2"/>
      <c r="E88" s="10"/>
      <c r="F88" s="2"/>
    </row>
    <row r="89" spans="2:10" ht="15">
      <c r="B89" s="10"/>
      <c r="C89" s="2"/>
      <c r="E89" s="10"/>
      <c r="F89" s="2"/>
      <c r="J89" s="30"/>
    </row>
    <row r="90" spans="2:10" ht="15">
      <c r="B90" s="10"/>
      <c r="C90" s="2"/>
      <c r="E90" s="10"/>
      <c r="F90" s="2"/>
      <c r="J90" s="8"/>
    </row>
    <row r="91" spans="1:10" ht="15">
      <c r="A91" s="203"/>
      <c r="B91" s="10"/>
      <c r="C91" s="11"/>
      <c r="D91" s="40"/>
      <c r="E91" s="10"/>
      <c r="F91" s="11"/>
      <c r="G91" s="12"/>
      <c r="J91" s="8"/>
    </row>
    <row r="92" spans="2:10" ht="15">
      <c r="B92" s="10"/>
      <c r="C92" s="11"/>
      <c r="D92" s="40"/>
      <c r="E92" s="10"/>
      <c r="F92" s="11"/>
      <c r="G92" s="12"/>
      <c r="J92" s="8"/>
    </row>
    <row r="93" spans="2:10" ht="15">
      <c r="B93" s="10"/>
      <c r="C93" s="11"/>
      <c r="D93" s="40"/>
      <c r="E93" s="10"/>
      <c r="F93" s="11"/>
      <c r="G93" s="12"/>
      <c r="J93" s="8"/>
    </row>
    <row r="94" spans="2:5" ht="15">
      <c r="B94" s="10"/>
      <c r="E94" s="10"/>
    </row>
    <row r="95" spans="2:7" ht="15">
      <c r="B95" s="10"/>
      <c r="C95" s="11"/>
      <c r="D95" s="40"/>
      <c r="E95" s="10"/>
      <c r="F95" s="11"/>
      <c r="G95" s="12"/>
    </row>
    <row r="96" spans="2:7" ht="15">
      <c r="B96" s="10"/>
      <c r="C96" s="11"/>
      <c r="D96" s="40"/>
      <c r="E96" s="10"/>
      <c r="F96" s="11"/>
      <c r="G96" s="12"/>
    </row>
    <row r="97" spans="2:7" ht="15">
      <c r="B97" s="10"/>
      <c r="C97" s="11"/>
      <c r="D97" s="40"/>
      <c r="E97" s="10"/>
      <c r="F97" s="11"/>
      <c r="G97" s="12"/>
    </row>
    <row r="98" spans="2:7" ht="15">
      <c r="B98" s="10"/>
      <c r="C98" s="11"/>
      <c r="D98" s="40"/>
      <c r="E98" s="10"/>
      <c r="F98" s="11"/>
      <c r="G98" s="12"/>
    </row>
    <row r="99" spans="2:7" ht="15">
      <c r="B99" s="10"/>
      <c r="C99" s="11"/>
      <c r="D99" s="40"/>
      <c r="E99" s="10"/>
      <c r="F99" s="11"/>
      <c r="G99" s="12"/>
    </row>
    <row r="100" spans="2:5" ht="15">
      <c r="B100" s="10"/>
      <c r="E100" s="10"/>
    </row>
    <row r="101" spans="2:7" ht="15">
      <c r="B101" s="10"/>
      <c r="C101" s="11"/>
      <c r="D101" s="40"/>
      <c r="E101" s="10"/>
      <c r="F101" s="11"/>
      <c r="G101" s="12"/>
    </row>
    <row r="102" spans="2:7" ht="15">
      <c r="B102" s="10"/>
      <c r="C102" s="11"/>
      <c r="D102" s="40"/>
      <c r="E102" s="10"/>
      <c r="F102" s="11"/>
      <c r="G102" s="12"/>
    </row>
    <row r="103" spans="2:7" ht="15">
      <c r="B103" s="10"/>
      <c r="C103" s="11"/>
      <c r="D103" s="40"/>
      <c r="E103" s="10"/>
      <c r="F103" s="11"/>
      <c r="G103" s="12"/>
    </row>
    <row r="104" spans="2:7" ht="15">
      <c r="B104" s="10"/>
      <c r="C104" s="11"/>
      <c r="D104" s="40"/>
      <c r="E104" s="10"/>
      <c r="F104" s="11"/>
      <c r="G104" s="12"/>
    </row>
    <row r="105" spans="2:7" ht="15">
      <c r="B105" s="10"/>
      <c r="C105" s="11"/>
      <c r="D105" s="40"/>
      <c r="E105" s="10"/>
      <c r="F105" s="11"/>
      <c r="G105" s="12"/>
    </row>
    <row r="106" spans="2:6" ht="15">
      <c r="B106" s="10"/>
      <c r="C106" s="11"/>
      <c r="E106" s="10"/>
      <c r="F106" s="11"/>
    </row>
    <row r="107" spans="2:6" ht="15">
      <c r="B107" s="3"/>
      <c r="C107" s="11"/>
      <c r="E107" s="3"/>
      <c r="F107" s="11"/>
    </row>
    <row r="108" spans="2:6" ht="15">
      <c r="B108" s="3"/>
      <c r="C108" s="11"/>
      <c r="E108" s="3"/>
      <c r="F108" s="11"/>
    </row>
    <row r="109" spans="2:5" ht="15">
      <c r="B109" s="3"/>
      <c r="E109" s="3"/>
    </row>
    <row r="110" spans="2:5" ht="15">
      <c r="B110" s="3"/>
      <c r="E110" s="3"/>
    </row>
    <row r="111" spans="2:7" ht="15">
      <c r="B111" s="13"/>
      <c r="C111" s="5"/>
      <c r="D111" s="41"/>
      <c r="E111" s="13"/>
      <c r="F111" s="5"/>
      <c r="G111" s="5"/>
    </row>
    <row r="112" spans="2:7" ht="15">
      <c r="B112" s="3"/>
      <c r="D112" s="41"/>
      <c r="E112" s="3"/>
      <c r="G112" s="5"/>
    </row>
    <row r="113" spans="2:7" ht="15">
      <c r="B113" s="3"/>
      <c r="D113" s="41"/>
      <c r="E113" s="3"/>
      <c r="G113" s="5"/>
    </row>
    <row r="114" spans="1:5" ht="15.75">
      <c r="A114" s="14"/>
      <c r="B114" s="3"/>
      <c r="E114" s="3"/>
    </row>
    <row r="115" spans="1:8" ht="15.75">
      <c r="A115" s="14"/>
      <c r="B115" s="3"/>
      <c r="E115" s="3"/>
      <c r="H115" s="3"/>
    </row>
    <row r="116" spans="1:10" ht="15.75">
      <c r="A116" s="14"/>
      <c r="B116" s="3"/>
      <c r="C116" s="11"/>
      <c r="D116" s="40"/>
      <c r="E116" s="3"/>
      <c r="F116" s="11"/>
      <c r="G116" s="12"/>
      <c r="I116" s="12"/>
      <c r="J116" s="7"/>
    </row>
    <row r="117" spans="2:7" ht="15">
      <c r="B117" s="3"/>
      <c r="C117" s="11"/>
      <c r="D117" s="40"/>
      <c r="E117" s="3"/>
      <c r="F117" s="11"/>
      <c r="G117" s="12"/>
    </row>
    <row r="118" spans="2:7" ht="15">
      <c r="B118" s="3"/>
      <c r="C118" s="11"/>
      <c r="D118" s="40"/>
      <c r="E118" s="3"/>
      <c r="F118" s="11"/>
      <c r="G118" s="12"/>
    </row>
    <row r="119" spans="2:7" ht="15">
      <c r="B119" s="3"/>
      <c r="C119" s="11"/>
      <c r="D119" s="40"/>
      <c r="E119" s="3"/>
      <c r="F119" s="11"/>
      <c r="G119" s="12"/>
    </row>
    <row r="120" spans="2:7" ht="15">
      <c r="B120" s="3"/>
      <c r="C120" s="11"/>
      <c r="D120" s="40"/>
      <c r="E120" s="3"/>
      <c r="F120" s="11"/>
      <c r="G120" s="12"/>
    </row>
    <row r="121" spans="1:7" ht="15.75">
      <c r="A121" s="6"/>
      <c r="B121" s="3"/>
      <c r="C121" s="11"/>
      <c r="D121" s="40"/>
      <c r="E121" s="3"/>
      <c r="F121" s="11"/>
      <c r="G121" s="12"/>
    </row>
    <row r="122" spans="2:5" ht="15">
      <c r="B122" s="3"/>
      <c r="E122" s="3"/>
    </row>
    <row r="123" spans="1:5" ht="15.75">
      <c r="A123" s="6"/>
      <c r="B123" s="3"/>
      <c r="E123" s="3"/>
    </row>
    <row r="124" spans="1:5" ht="15.75">
      <c r="A124" s="4"/>
      <c r="B124" s="3"/>
      <c r="E124" s="3"/>
    </row>
    <row r="125" spans="2:5" ht="15">
      <c r="B125" s="3"/>
      <c r="E125" s="3"/>
    </row>
    <row r="126" spans="1:7" ht="15.75">
      <c r="A126" s="6"/>
      <c r="C126" s="11"/>
      <c r="D126" s="40"/>
      <c r="F126" s="11"/>
      <c r="G126" s="12"/>
    </row>
    <row r="127" spans="1:6" ht="15.75">
      <c r="A127" s="6"/>
      <c r="C127" s="11"/>
      <c r="F127" s="11"/>
    </row>
    <row r="128" spans="3:6" ht="15">
      <c r="C128" s="11"/>
      <c r="F128" s="11"/>
    </row>
    <row r="129" spans="3:6" ht="15">
      <c r="C129" s="11"/>
      <c r="F129" s="11"/>
    </row>
    <row r="130" spans="3:6" ht="15">
      <c r="C130" s="11"/>
      <c r="F130" s="11"/>
    </row>
    <row r="131" spans="3:6" ht="15">
      <c r="C131" s="11"/>
      <c r="F131" s="11"/>
    </row>
    <row r="132" spans="3:6" ht="15">
      <c r="C132" s="11"/>
      <c r="F132" s="11"/>
    </row>
    <row r="133" spans="3:6" ht="15">
      <c r="C133" s="11"/>
      <c r="F133" s="11"/>
    </row>
    <row r="134" spans="3:6" ht="15">
      <c r="C134" s="11"/>
      <c r="F134" s="11"/>
    </row>
    <row r="135" spans="3:6" ht="15">
      <c r="C135" s="11"/>
      <c r="F135" s="11"/>
    </row>
    <row r="136" spans="3:6" ht="15">
      <c r="C136" s="11"/>
      <c r="F136" s="11"/>
    </row>
    <row r="137" spans="2:5" ht="15">
      <c r="B137" s="5"/>
      <c r="E137" s="5"/>
    </row>
    <row r="138" spans="2:7" ht="15">
      <c r="B138" s="5"/>
      <c r="C138" s="5"/>
      <c r="D138" s="41"/>
      <c r="E138" s="5"/>
      <c r="F138" s="5"/>
      <c r="G138" s="5"/>
    </row>
    <row r="139" spans="4:7" ht="15">
      <c r="D139" s="41"/>
      <c r="G139" s="5"/>
    </row>
    <row r="141" spans="3:6" ht="15">
      <c r="C141" s="11"/>
      <c r="F141" s="11"/>
    </row>
    <row r="142" spans="3:6" ht="15">
      <c r="C142" s="11"/>
      <c r="F142" s="11"/>
    </row>
    <row r="143" spans="3:6" ht="15">
      <c r="C143" s="11"/>
      <c r="F143" s="11"/>
    </row>
    <row r="144" spans="3:6" ht="15">
      <c r="C144" s="11"/>
      <c r="F144" s="11"/>
    </row>
    <row r="145" spans="3:6" ht="15">
      <c r="C145" s="11"/>
      <c r="F145" s="11"/>
    </row>
    <row r="146" spans="3:6" ht="15">
      <c r="C146" s="11"/>
      <c r="F146" s="11"/>
    </row>
    <row r="147" spans="2:7" ht="15">
      <c r="B147" s="9"/>
      <c r="C147" s="15"/>
      <c r="D147" s="42"/>
      <c r="E147" s="9"/>
      <c r="F147" s="15"/>
      <c r="G147" s="9"/>
    </row>
    <row r="148" spans="3:6" ht="15">
      <c r="C148" s="11"/>
      <c r="F148" s="11"/>
    </row>
    <row r="149" spans="3:6" ht="15">
      <c r="C149" s="11"/>
      <c r="F149" s="11"/>
    </row>
    <row r="150" spans="3:6" ht="15">
      <c r="C150" s="11"/>
      <c r="F150" s="11"/>
    </row>
    <row r="151" spans="3:6" ht="15">
      <c r="C151" s="11"/>
      <c r="F151" s="11"/>
    </row>
    <row r="152" spans="3:6" ht="15">
      <c r="C152" s="11"/>
      <c r="F152" s="11"/>
    </row>
    <row r="153" spans="3:6" ht="15">
      <c r="C153" s="11"/>
      <c r="F153" s="11"/>
    </row>
    <row r="154" spans="3:6" ht="15">
      <c r="C154" s="11"/>
      <c r="F154" s="11"/>
    </row>
    <row r="155" spans="3:6" ht="15">
      <c r="C155" s="11"/>
      <c r="F155" s="11"/>
    </row>
    <row r="156" spans="3:6" ht="15">
      <c r="C156" s="11"/>
      <c r="F156" s="11"/>
    </row>
    <row r="157" spans="3:6" ht="15">
      <c r="C157" s="11"/>
      <c r="F157" s="11"/>
    </row>
    <row r="158" spans="3:6" ht="15">
      <c r="C158" s="11"/>
      <c r="F158" s="11"/>
    </row>
    <row r="159" spans="3:6" ht="15">
      <c r="C159" s="11"/>
      <c r="F159" s="11"/>
    </row>
    <row r="160" spans="3:6" ht="15">
      <c r="C160" s="11"/>
      <c r="F160" s="11"/>
    </row>
    <row r="161" spans="3:6" ht="15">
      <c r="C161" s="11"/>
      <c r="F161" s="11"/>
    </row>
    <row r="162" spans="2:7" ht="15">
      <c r="B162" s="9"/>
      <c r="C162" s="15"/>
      <c r="D162" s="42"/>
      <c r="E162" s="9"/>
      <c r="F162" s="15"/>
      <c r="G162" s="9"/>
    </row>
    <row r="163" spans="3:6" ht="15">
      <c r="C163" s="11"/>
      <c r="F163" s="11"/>
    </row>
    <row r="164" spans="2:7" ht="15">
      <c r="B164" s="9"/>
      <c r="C164" s="15"/>
      <c r="D164" s="43"/>
      <c r="E164" s="9"/>
      <c r="F164" s="15"/>
      <c r="G164" s="16"/>
    </row>
    <row r="165" spans="3:6" ht="15">
      <c r="C165" s="11"/>
      <c r="F165" s="11"/>
    </row>
    <row r="166" spans="3:6" ht="15">
      <c r="C166" s="11"/>
      <c r="F166" s="11"/>
    </row>
    <row r="167" spans="3:6" ht="15">
      <c r="C167" s="11"/>
      <c r="F167" s="11"/>
    </row>
    <row r="168" spans="3:6" ht="15">
      <c r="C168" s="11"/>
      <c r="F168" s="11"/>
    </row>
    <row r="169" spans="3:6" ht="15">
      <c r="C169" s="11"/>
      <c r="F169" s="11"/>
    </row>
    <row r="170" spans="3:6" ht="15">
      <c r="C170" s="11"/>
      <c r="F170" s="11"/>
    </row>
    <row r="171" spans="3:6" ht="15">
      <c r="C171" s="11"/>
      <c r="F171" s="11"/>
    </row>
    <row r="172" spans="3:6" ht="15">
      <c r="C172" s="11"/>
      <c r="F172" s="11"/>
    </row>
    <row r="173" spans="3:6" ht="15">
      <c r="C173" s="11"/>
      <c r="F173" s="11"/>
    </row>
    <row r="174" spans="3:6" ht="15">
      <c r="C174" s="11"/>
      <c r="F174" s="11"/>
    </row>
    <row r="175" spans="3:6" ht="15">
      <c r="C175" s="11"/>
      <c r="F175" s="11"/>
    </row>
    <row r="180" spans="4:7" ht="15">
      <c r="D180" s="44"/>
      <c r="G180" s="11"/>
    </row>
    <row r="181" spans="4:7" ht="15">
      <c r="D181" s="44"/>
      <c r="G181" s="11"/>
    </row>
    <row r="182" spans="4:7" ht="15">
      <c r="D182" s="44"/>
      <c r="G182" s="11"/>
    </row>
    <row r="183" spans="4:7" ht="15">
      <c r="D183" s="44"/>
      <c r="G183" s="11"/>
    </row>
    <row r="184" spans="4:7" ht="15">
      <c r="D184" s="44"/>
      <c r="G184" s="11"/>
    </row>
    <row r="185" spans="4:7" ht="15">
      <c r="D185" s="44"/>
      <c r="G185" s="11"/>
    </row>
    <row r="186" spans="4:7" ht="15">
      <c r="D186" s="44"/>
      <c r="G186" s="11"/>
    </row>
    <row r="187" spans="4:7" ht="15">
      <c r="D187" s="44"/>
      <c r="G187" s="11"/>
    </row>
    <row r="188" spans="4:7" ht="15">
      <c r="D188" s="44"/>
      <c r="G188" s="11"/>
    </row>
    <row r="189" spans="4:7" ht="15">
      <c r="D189" s="44"/>
      <c r="G189" s="11"/>
    </row>
    <row r="190" spans="4:7" ht="15">
      <c r="D190" s="44"/>
      <c r="G190" s="11"/>
    </row>
    <row r="191" spans="4:7" ht="15">
      <c r="D191" s="44"/>
      <c r="G191" s="11"/>
    </row>
    <row r="192" spans="4:7" ht="15">
      <c r="D192" s="44"/>
      <c r="G192" s="11"/>
    </row>
  </sheetData>
  <sheetProtection/>
  <mergeCells count="4">
    <mergeCell ref="K86:L86"/>
    <mergeCell ref="A2:A3"/>
    <mergeCell ref="B2:G2"/>
    <mergeCell ref="B83:I83"/>
  </mergeCells>
  <printOptions/>
  <pageMargins left="1.46" right="0.75" top="0.53" bottom="0.45" header="0.5" footer="0.5"/>
  <pageSetup fitToHeight="1" fitToWidth="1" horizontalDpi="600" verticalDpi="600" orientation="portrait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1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B92" sqref="B92"/>
    </sheetView>
  </sheetViews>
  <sheetFormatPr defaultColWidth="11.5" defaultRowHeight="14.25"/>
  <cols>
    <col min="1" max="1" width="47.796875" style="1" customWidth="1"/>
    <col min="2" max="2" width="10.69921875" style="1" customWidth="1"/>
    <col min="3" max="3" width="9.69921875" style="1" customWidth="1"/>
    <col min="4" max="4" width="9.69921875" style="39" customWidth="1"/>
    <col min="5" max="8" width="9.69921875" style="1" customWidth="1"/>
    <col min="9" max="9" width="11.296875" style="1" customWidth="1"/>
    <col min="10" max="10" width="13" style="1" customWidth="1"/>
    <col min="11" max="11" width="15.19921875" style="1" customWidth="1"/>
    <col min="12" max="16384" width="11.5" style="1" customWidth="1"/>
  </cols>
  <sheetData>
    <row r="1" spans="1:10" s="18" customFormat="1" ht="30.75" customHeight="1">
      <c r="A1" s="67" t="s">
        <v>43</v>
      </c>
      <c r="B1" s="19"/>
      <c r="C1" s="20"/>
      <c r="D1" s="38"/>
      <c r="E1" s="19"/>
      <c r="F1" s="20"/>
      <c r="G1" s="20"/>
      <c r="H1" s="20"/>
      <c r="I1" s="20"/>
      <c r="J1" s="21"/>
    </row>
    <row r="2" spans="1:12" s="69" customFormat="1" ht="18.75" customHeight="1">
      <c r="A2" s="277" t="s">
        <v>0</v>
      </c>
      <c r="B2" s="279" t="s">
        <v>12</v>
      </c>
      <c r="C2" s="280"/>
      <c r="D2" s="280"/>
      <c r="E2" s="280"/>
      <c r="F2" s="280"/>
      <c r="G2" s="280"/>
      <c r="H2" s="281"/>
      <c r="I2" s="193"/>
      <c r="J2" s="155" t="s">
        <v>5</v>
      </c>
      <c r="L2" s="70"/>
    </row>
    <row r="3" spans="1:12" s="69" customFormat="1" ht="16.5">
      <c r="A3" s="278"/>
      <c r="B3" s="71" t="s">
        <v>10</v>
      </c>
      <c r="C3" s="72" t="s">
        <v>11</v>
      </c>
      <c r="D3" s="72" t="s">
        <v>9</v>
      </c>
      <c r="E3" s="72" t="s">
        <v>6</v>
      </c>
      <c r="F3" s="72" t="s">
        <v>7</v>
      </c>
      <c r="G3" s="194" t="s">
        <v>8</v>
      </c>
      <c r="H3" s="73" t="s">
        <v>60</v>
      </c>
      <c r="I3" s="192" t="s">
        <v>32</v>
      </c>
      <c r="J3" s="156">
        <v>100000</v>
      </c>
      <c r="K3" s="70"/>
      <c r="L3" s="70"/>
    </row>
    <row r="4" spans="1:15" s="69" customFormat="1" ht="16.5" customHeight="1">
      <c r="A4" s="75" t="s">
        <v>35</v>
      </c>
      <c r="B4" s="166">
        <f aca="true" t="shared" si="0" ref="B4:H4">SUM(B5:B8)</f>
        <v>3</v>
      </c>
      <c r="C4" s="167">
        <f t="shared" si="0"/>
        <v>4</v>
      </c>
      <c r="D4" s="168">
        <f t="shared" si="0"/>
        <v>9</v>
      </c>
      <c r="E4" s="167">
        <f t="shared" si="0"/>
        <v>7</v>
      </c>
      <c r="F4" s="168">
        <f t="shared" si="0"/>
        <v>3</v>
      </c>
      <c r="G4" s="168">
        <f t="shared" si="0"/>
        <v>1</v>
      </c>
      <c r="H4" s="168">
        <f t="shared" si="0"/>
        <v>0</v>
      </c>
      <c r="I4" s="170">
        <f>SUM(B4:H4)</f>
        <v>27</v>
      </c>
      <c r="J4" s="171">
        <f aca="true" t="shared" si="1" ref="J4:J67">I4/B$83*100000</f>
        <v>1.1124675890808422</v>
      </c>
      <c r="K4" s="70"/>
      <c r="L4" s="70"/>
      <c r="M4" s="70"/>
      <c r="N4" s="70"/>
      <c r="O4" s="70"/>
    </row>
    <row r="5" spans="1:10" s="104" customFormat="1" ht="16.5" customHeight="1">
      <c r="A5" s="108" t="s">
        <v>13</v>
      </c>
      <c r="B5" s="35">
        <v>0</v>
      </c>
      <c r="C5" s="22">
        <v>0</v>
      </c>
      <c r="D5" s="32">
        <v>0</v>
      </c>
      <c r="E5" s="22">
        <v>0</v>
      </c>
      <c r="F5" s="32">
        <v>0</v>
      </c>
      <c r="G5" s="22">
        <v>0</v>
      </c>
      <c r="H5" s="23">
        <v>0</v>
      </c>
      <c r="I5" s="45">
        <f aca="true" t="shared" si="2" ref="I5:I68">SUM(B5:H5)</f>
        <v>0</v>
      </c>
      <c r="J5" s="112">
        <f t="shared" si="1"/>
        <v>0</v>
      </c>
    </row>
    <row r="6" spans="1:10" s="104" customFormat="1" ht="16.5" customHeight="1">
      <c r="A6" s="108" t="s">
        <v>14</v>
      </c>
      <c r="B6" s="35">
        <v>0</v>
      </c>
      <c r="C6" s="22">
        <v>0</v>
      </c>
      <c r="D6" s="32">
        <v>1</v>
      </c>
      <c r="E6" s="22">
        <v>3</v>
      </c>
      <c r="F6" s="32">
        <v>1</v>
      </c>
      <c r="G6" s="22">
        <v>0</v>
      </c>
      <c r="H6" s="23">
        <v>0</v>
      </c>
      <c r="I6" s="45">
        <f t="shared" si="2"/>
        <v>5</v>
      </c>
      <c r="J6" s="124">
        <f t="shared" si="1"/>
        <v>0.20601251649645225</v>
      </c>
    </row>
    <row r="7" spans="1:10" s="104" customFormat="1" ht="16.5" customHeight="1">
      <c r="A7" s="108" t="s">
        <v>15</v>
      </c>
      <c r="B7" s="35">
        <v>3</v>
      </c>
      <c r="C7" s="22">
        <v>4</v>
      </c>
      <c r="D7" s="32">
        <v>8</v>
      </c>
      <c r="E7" s="22">
        <v>4</v>
      </c>
      <c r="F7" s="32">
        <v>2</v>
      </c>
      <c r="G7" s="22">
        <v>1</v>
      </c>
      <c r="H7" s="23">
        <v>0</v>
      </c>
      <c r="I7" s="45">
        <f t="shared" si="2"/>
        <v>22</v>
      </c>
      <c r="J7" s="112">
        <f t="shared" si="1"/>
        <v>0.90645507258439</v>
      </c>
    </row>
    <row r="8" spans="1:10" ht="16.5" customHeight="1">
      <c r="A8" s="29" t="s">
        <v>16</v>
      </c>
      <c r="B8" s="46">
        <v>0</v>
      </c>
      <c r="C8" s="47">
        <v>0</v>
      </c>
      <c r="D8" s="48">
        <v>0</v>
      </c>
      <c r="E8" s="47">
        <v>0</v>
      </c>
      <c r="F8" s="48">
        <v>0</v>
      </c>
      <c r="G8" s="47">
        <v>0</v>
      </c>
      <c r="H8" s="49">
        <v>0</v>
      </c>
      <c r="I8" s="50">
        <f t="shared" si="2"/>
        <v>0</v>
      </c>
      <c r="J8" s="111">
        <f t="shared" si="1"/>
        <v>0</v>
      </c>
    </row>
    <row r="9" spans="1:10" s="69" customFormat="1" ht="16.5" customHeight="1">
      <c r="A9" s="75" t="s">
        <v>34</v>
      </c>
      <c r="B9" s="166">
        <f aca="true" t="shared" si="3" ref="B9:H9">SUM(B10:B13)</f>
        <v>5</v>
      </c>
      <c r="C9" s="167">
        <f t="shared" si="3"/>
        <v>6</v>
      </c>
      <c r="D9" s="168">
        <f t="shared" si="3"/>
        <v>14</v>
      </c>
      <c r="E9" s="167">
        <f t="shared" si="3"/>
        <v>13</v>
      </c>
      <c r="F9" s="168">
        <f t="shared" si="3"/>
        <v>8</v>
      </c>
      <c r="G9" s="168">
        <f t="shared" si="3"/>
        <v>2</v>
      </c>
      <c r="H9" s="168">
        <f t="shared" si="3"/>
        <v>0</v>
      </c>
      <c r="I9" s="170">
        <f t="shared" si="2"/>
        <v>48</v>
      </c>
      <c r="J9" s="171">
        <f t="shared" si="1"/>
        <v>1.9777201583659416</v>
      </c>
    </row>
    <row r="10" spans="1:10" s="104" customFormat="1" ht="16.5" customHeight="1">
      <c r="A10" s="108" t="s">
        <v>13</v>
      </c>
      <c r="B10" s="35">
        <v>5</v>
      </c>
      <c r="C10" s="22">
        <v>5</v>
      </c>
      <c r="D10" s="32">
        <v>12</v>
      </c>
      <c r="E10" s="22">
        <v>13</v>
      </c>
      <c r="F10" s="32">
        <v>4</v>
      </c>
      <c r="G10" s="22">
        <v>2</v>
      </c>
      <c r="H10" s="23">
        <v>0</v>
      </c>
      <c r="I10" s="45">
        <f t="shared" si="2"/>
        <v>41</v>
      </c>
      <c r="J10" s="112">
        <f t="shared" si="1"/>
        <v>1.6893026352709086</v>
      </c>
    </row>
    <row r="11" spans="1:10" s="104" customFormat="1" ht="16.5" customHeight="1">
      <c r="A11" s="108" t="s">
        <v>14</v>
      </c>
      <c r="B11" s="35">
        <v>0</v>
      </c>
      <c r="C11" s="22">
        <v>1</v>
      </c>
      <c r="D11" s="32">
        <v>2</v>
      </c>
      <c r="E11" s="22">
        <v>0</v>
      </c>
      <c r="F11" s="32">
        <v>4</v>
      </c>
      <c r="G11" s="22">
        <v>0</v>
      </c>
      <c r="H11" s="23">
        <v>0</v>
      </c>
      <c r="I11" s="45">
        <f t="shared" si="2"/>
        <v>7</v>
      </c>
      <c r="J11" s="124">
        <f t="shared" si="1"/>
        <v>0.28841752309503316</v>
      </c>
    </row>
    <row r="12" spans="1:10" ht="16.5" customHeight="1">
      <c r="A12" s="108" t="s">
        <v>15</v>
      </c>
      <c r="B12" s="35">
        <v>0</v>
      </c>
      <c r="C12" s="22">
        <v>0</v>
      </c>
      <c r="D12" s="32">
        <v>0</v>
      </c>
      <c r="E12" s="22">
        <v>0</v>
      </c>
      <c r="F12" s="32">
        <v>0</v>
      </c>
      <c r="G12" s="22">
        <v>0</v>
      </c>
      <c r="H12" s="23">
        <v>0</v>
      </c>
      <c r="I12" s="45">
        <f t="shared" si="2"/>
        <v>0</v>
      </c>
      <c r="J12" s="112">
        <f t="shared" si="1"/>
        <v>0</v>
      </c>
    </row>
    <row r="13" spans="1:10" ht="16.5" customHeight="1">
      <c r="A13" s="29" t="s">
        <v>16</v>
      </c>
      <c r="B13" s="36">
        <v>0</v>
      </c>
      <c r="C13" s="25">
        <v>0</v>
      </c>
      <c r="D13" s="33">
        <v>0</v>
      </c>
      <c r="E13" s="25">
        <v>0</v>
      </c>
      <c r="F13" s="33">
        <v>0</v>
      </c>
      <c r="G13" s="25">
        <v>0</v>
      </c>
      <c r="H13" s="49">
        <v>0</v>
      </c>
      <c r="I13" s="51">
        <f t="shared" si="2"/>
        <v>0</v>
      </c>
      <c r="J13" s="113">
        <f t="shared" si="1"/>
        <v>0</v>
      </c>
    </row>
    <row r="14" spans="1:10" s="69" customFormat="1" ht="16.5" customHeight="1">
      <c r="A14" s="75" t="s">
        <v>42</v>
      </c>
      <c r="B14" s="166">
        <f aca="true" t="shared" si="4" ref="B14:H14">SUM(B15:B18)</f>
        <v>1</v>
      </c>
      <c r="C14" s="167">
        <f t="shared" si="4"/>
        <v>2</v>
      </c>
      <c r="D14" s="168">
        <f t="shared" si="4"/>
        <v>19</v>
      </c>
      <c r="E14" s="167">
        <f t="shared" si="4"/>
        <v>34</v>
      </c>
      <c r="F14" s="168">
        <f t="shared" si="4"/>
        <v>24</v>
      </c>
      <c r="G14" s="168">
        <f t="shared" si="4"/>
        <v>96</v>
      </c>
      <c r="H14" s="168">
        <f t="shared" si="4"/>
        <v>0</v>
      </c>
      <c r="I14" s="170">
        <f t="shared" si="2"/>
        <v>176</v>
      </c>
      <c r="J14" s="171">
        <f t="shared" si="1"/>
        <v>7.25164058067512</v>
      </c>
    </row>
    <row r="15" spans="1:10" s="104" customFormat="1" ht="16.5" customHeight="1">
      <c r="A15" s="108" t="s">
        <v>13</v>
      </c>
      <c r="B15" s="35">
        <v>1</v>
      </c>
      <c r="C15" s="22">
        <v>1</v>
      </c>
      <c r="D15" s="32">
        <v>11</v>
      </c>
      <c r="E15" s="22">
        <v>29</v>
      </c>
      <c r="F15" s="32">
        <v>23</v>
      </c>
      <c r="G15" s="22">
        <v>94</v>
      </c>
      <c r="H15" s="23">
        <v>0</v>
      </c>
      <c r="I15" s="45">
        <f t="shared" si="2"/>
        <v>159</v>
      </c>
      <c r="J15" s="112">
        <f t="shared" si="1"/>
        <v>6.551198024587182</v>
      </c>
    </row>
    <row r="16" spans="1:10" s="104" customFormat="1" ht="16.5" customHeight="1">
      <c r="A16" s="108" t="s">
        <v>14</v>
      </c>
      <c r="B16" s="35">
        <v>0</v>
      </c>
      <c r="C16" s="22">
        <v>1</v>
      </c>
      <c r="D16" s="32">
        <v>8</v>
      </c>
      <c r="E16" s="22">
        <v>5</v>
      </c>
      <c r="F16" s="32">
        <v>1</v>
      </c>
      <c r="G16" s="22">
        <v>2</v>
      </c>
      <c r="H16" s="23">
        <v>0</v>
      </c>
      <c r="I16" s="45">
        <f t="shared" si="2"/>
        <v>17</v>
      </c>
      <c r="J16" s="124">
        <f t="shared" si="1"/>
        <v>0.7004425560879377</v>
      </c>
    </row>
    <row r="17" spans="1:10" ht="16.5" customHeight="1">
      <c r="A17" s="108" t="s">
        <v>15</v>
      </c>
      <c r="B17" s="35">
        <v>0</v>
      </c>
      <c r="C17" s="22">
        <v>0</v>
      </c>
      <c r="D17" s="32">
        <v>0</v>
      </c>
      <c r="E17" s="22">
        <v>0</v>
      </c>
      <c r="F17" s="32">
        <v>0</v>
      </c>
      <c r="G17" s="22">
        <v>0</v>
      </c>
      <c r="H17" s="23">
        <v>0</v>
      </c>
      <c r="I17" s="45">
        <f t="shared" si="2"/>
        <v>0</v>
      </c>
      <c r="J17" s="112">
        <f t="shared" si="1"/>
        <v>0</v>
      </c>
    </row>
    <row r="18" spans="1:10" ht="16.5" customHeight="1">
      <c r="A18" s="29" t="s">
        <v>16</v>
      </c>
      <c r="B18" s="52">
        <v>0</v>
      </c>
      <c r="C18" s="53">
        <v>0</v>
      </c>
      <c r="D18" s="54">
        <v>0</v>
      </c>
      <c r="E18" s="53">
        <v>0</v>
      </c>
      <c r="F18" s="54">
        <v>0</v>
      </c>
      <c r="G18" s="53">
        <v>0</v>
      </c>
      <c r="H18" s="49">
        <v>0</v>
      </c>
      <c r="I18" s="56">
        <f t="shared" si="2"/>
        <v>0</v>
      </c>
      <c r="J18" s="114">
        <f t="shared" si="1"/>
        <v>0</v>
      </c>
    </row>
    <row r="19" spans="1:10" s="69" customFormat="1" ht="16.5" customHeight="1">
      <c r="A19" s="75" t="s">
        <v>56</v>
      </c>
      <c r="B19" s="166">
        <f aca="true" t="shared" si="5" ref="B19:H19">SUM(B20:B23)</f>
        <v>1</v>
      </c>
      <c r="C19" s="167">
        <f t="shared" si="5"/>
        <v>0</v>
      </c>
      <c r="D19" s="168">
        <f t="shared" si="5"/>
        <v>2</v>
      </c>
      <c r="E19" s="167">
        <f t="shared" si="5"/>
        <v>3</v>
      </c>
      <c r="F19" s="168">
        <f t="shared" si="5"/>
        <v>1</v>
      </c>
      <c r="G19" s="168">
        <f t="shared" si="5"/>
        <v>1</v>
      </c>
      <c r="H19" s="168">
        <f t="shared" si="5"/>
        <v>0</v>
      </c>
      <c r="I19" s="170">
        <f t="shared" si="2"/>
        <v>8</v>
      </c>
      <c r="J19" s="172">
        <f t="shared" si="1"/>
        <v>0.3296200263943236</v>
      </c>
    </row>
    <row r="20" spans="1:10" s="104" customFormat="1" ht="16.5" customHeight="1">
      <c r="A20" s="108" t="s">
        <v>13</v>
      </c>
      <c r="B20" s="35">
        <v>1</v>
      </c>
      <c r="C20" s="22">
        <v>0</v>
      </c>
      <c r="D20" s="32">
        <v>1</v>
      </c>
      <c r="E20" s="22">
        <v>3</v>
      </c>
      <c r="F20" s="32">
        <v>1</v>
      </c>
      <c r="G20" s="22">
        <v>1</v>
      </c>
      <c r="H20" s="23">
        <v>0</v>
      </c>
      <c r="I20" s="45">
        <f t="shared" si="2"/>
        <v>7</v>
      </c>
      <c r="J20" s="124">
        <f t="shared" si="1"/>
        <v>0.28841752309503316</v>
      </c>
    </row>
    <row r="21" spans="1:10" s="104" customFormat="1" ht="16.5" customHeight="1">
      <c r="A21" s="108" t="s">
        <v>14</v>
      </c>
      <c r="B21" s="35">
        <v>0</v>
      </c>
      <c r="C21" s="22">
        <v>0</v>
      </c>
      <c r="D21" s="32">
        <v>1</v>
      </c>
      <c r="E21" s="22">
        <v>0</v>
      </c>
      <c r="F21" s="32">
        <v>0</v>
      </c>
      <c r="G21" s="22">
        <v>0</v>
      </c>
      <c r="H21" s="23">
        <v>0</v>
      </c>
      <c r="I21" s="45">
        <f t="shared" si="2"/>
        <v>1</v>
      </c>
      <c r="J21" s="124">
        <f t="shared" si="1"/>
        <v>0.04120250329929045</v>
      </c>
    </row>
    <row r="22" spans="1:10" s="104" customFormat="1" ht="16.5" customHeight="1">
      <c r="A22" s="108" t="s">
        <v>15</v>
      </c>
      <c r="B22" s="35">
        <v>0</v>
      </c>
      <c r="C22" s="22">
        <v>0</v>
      </c>
      <c r="D22" s="32">
        <v>0</v>
      </c>
      <c r="E22" s="22">
        <v>0</v>
      </c>
      <c r="F22" s="32">
        <v>0</v>
      </c>
      <c r="G22" s="22">
        <v>0</v>
      </c>
      <c r="H22" s="23">
        <v>0</v>
      </c>
      <c r="I22" s="45">
        <f t="shared" si="2"/>
        <v>0</v>
      </c>
      <c r="J22" s="112">
        <f t="shared" si="1"/>
        <v>0</v>
      </c>
    </row>
    <row r="23" spans="1:10" s="104" customFormat="1" ht="16.5" customHeight="1">
      <c r="A23" s="24" t="s">
        <v>16</v>
      </c>
      <c r="B23" s="36">
        <v>0</v>
      </c>
      <c r="C23" s="25">
        <v>0</v>
      </c>
      <c r="D23" s="33">
        <v>0</v>
      </c>
      <c r="E23" s="25">
        <v>0</v>
      </c>
      <c r="F23" s="33">
        <v>0</v>
      </c>
      <c r="G23" s="25">
        <v>0</v>
      </c>
      <c r="H23" s="26">
        <v>0</v>
      </c>
      <c r="I23" s="51">
        <f t="shared" si="2"/>
        <v>0</v>
      </c>
      <c r="J23" s="113">
        <f t="shared" si="1"/>
        <v>0</v>
      </c>
    </row>
    <row r="24" spans="1:10" s="104" customFormat="1" ht="16.5" customHeight="1">
      <c r="A24" s="147" t="s">
        <v>57</v>
      </c>
      <c r="B24" s="148">
        <f aca="true" t="shared" si="6" ref="B24:H24">SUM(B25:B28)</f>
        <v>0</v>
      </c>
      <c r="C24" s="149">
        <f t="shared" si="6"/>
        <v>0</v>
      </c>
      <c r="D24" s="150">
        <f t="shared" si="6"/>
        <v>1</v>
      </c>
      <c r="E24" s="149">
        <f t="shared" si="6"/>
        <v>1</v>
      </c>
      <c r="F24" s="150">
        <f t="shared" si="6"/>
        <v>1</v>
      </c>
      <c r="G24" s="150">
        <f t="shared" si="6"/>
        <v>1</v>
      </c>
      <c r="H24" s="150">
        <f t="shared" si="6"/>
        <v>0</v>
      </c>
      <c r="I24" s="152">
        <f t="shared" si="2"/>
        <v>4</v>
      </c>
      <c r="J24" s="190">
        <f t="shared" si="1"/>
        <v>0.1648100131971618</v>
      </c>
    </row>
    <row r="25" spans="1:10" s="104" customFormat="1" ht="16.5" customHeight="1">
      <c r="A25" s="108" t="s">
        <v>13</v>
      </c>
      <c r="B25" s="35">
        <v>0</v>
      </c>
      <c r="C25" s="22">
        <v>0</v>
      </c>
      <c r="D25" s="32">
        <v>1</v>
      </c>
      <c r="E25" s="22">
        <v>1</v>
      </c>
      <c r="F25" s="32">
        <v>1</v>
      </c>
      <c r="G25" s="22">
        <v>1</v>
      </c>
      <c r="H25" s="23">
        <v>0</v>
      </c>
      <c r="I25" s="45">
        <f t="shared" si="2"/>
        <v>4</v>
      </c>
      <c r="J25" s="124">
        <f t="shared" si="1"/>
        <v>0.1648100131971618</v>
      </c>
    </row>
    <row r="26" spans="1:10" ht="16.5" customHeight="1">
      <c r="A26" s="108" t="s">
        <v>14</v>
      </c>
      <c r="B26" s="35">
        <v>0</v>
      </c>
      <c r="C26" s="22">
        <v>0</v>
      </c>
      <c r="D26" s="32">
        <v>0</v>
      </c>
      <c r="E26" s="22">
        <v>0</v>
      </c>
      <c r="F26" s="32">
        <v>0</v>
      </c>
      <c r="G26" s="22">
        <v>0</v>
      </c>
      <c r="H26" s="23">
        <v>0</v>
      </c>
      <c r="I26" s="45">
        <f t="shared" si="2"/>
        <v>0</v>
      </c>
      <c r="J26" s="112">
        <f t="shared" si="1"/>
        <v>0</v>
      </c>
    </row>
    <row r="27" spans="1:10" ht="16.5" customHeight="1">
      <c r="A27" s="108" t="s">
        <v>15</v>
      </c>
      <c r="B27" s="35">
        <v>0</v>
      </c>
      <c r="C27" s="22">
        <v>0</v>
      </c>
      <c r="D27" s="32">
        <v>0</v>
      </c>
      <c r="E27" s="22">
        <v>0</v>
      </c>
      <c r="F27" s="32">
        <v>0</v>
      </c>
      <c r="G27" s="22">
        <v>0</v>
      </c>
      <c r="H27" s="23">
        <v>0</v>
      </c>
      <c r="I27" s="45">
        <f t="shared" si="2"/>
        <v>0</v>
      </c>
      <c r="J27" s="112">
        <f t="shared" si="1"/>
        <v>0</v>
      </c>
    </row>
    <row r="28" spans="1:10" ht="16.5" customHeight="1">
      <c r="A28" s="29" t="s">
        <v>16</v>
      </c>
      <c r="B28" s="57">
        <v>0</v>
      </c>
      <c r="C28" s="58">
        <v>0</v>
      </c>
      <c r="D28" s="59">
        <v>0</v>
      </c>
      <c r="E28" s="58">
        <v>0</v>
      </c>
      <c r="F28" s="59">
        <v>0</v>
      </c>
      <c r="G28" s="58">
        <v>0</v>
      </c>
      <c r="H28" s="49">
        <v>0</v>
      </c>
      <c r="I28" s="61">
        <f t="shared" si="2"/>
        <v>0</v>
      </c>
      <c r="J28" s="115">
        <f t="shared" si="1"/>
        <v>0</v>
      </c>
    </row>
    <row r="29" spans="1:10" s="69" customFormat="1" ht="16.5" customHeight="1">
      <c r="A29" s="75" t="s">
        <v>36</v>
      </c>
      <c r="B29" s="166">
        <f aca="true" t="shared" si="7" ref="B29:H29">SUM(B30:B33)</f>
        <v>24</v>
      </c>
      <c r="C29" s="167">
        <f t="shared" si="7"/>
        <v>65</v>
      </c>
      <c r="D29" s="168">
        <f t="shared" si="7"/>
        <v>91</v>
      </c>
      <c r="E29" s="167">
        <f t="shared" si="7"/>
        <v>50</v>
      </c>
      <c r="F29" s="168">
        <f t="shared" si="7"/>
        <v>14</v>
      </c>
      <c r="G29" s="168">
        <f t="shared" si="7"/>
        <v>24</v>
      </c>
      <c r="H29" s="168">
        <f t="shared" si="7"/>
        <v>0</v>
      </c>
      <c r="I29" s="170">
        <f t="shared" si="2"/>
        <v>268</v>
      </c>
      <c r="J29" s="171">
        <f t="shared" si="1"/>
        <v>11.042270884209842</v>
      </c>
    </row>
    <row r="30" spans="1:10" s="104" customFormat="1" ht="16.5" customHeight="1">
      <c r="A30" s="108" t="s">
        <v>13</v>
      </c>
      <c r="B30" s="35">
        <v>1</v>
      </c>
      <c r="C30" s="22">
        <v>3</v>
      </c>
      <c r="D30" s="32">
        <v>0</v>
      </c>
      <c r="E30" s="22">
        <v>1</v>
      </c>
      <c r="F30" s="32">
        <v>0</v>
      </c>
      <c r="G30" s="22">
        <v>0</v>
      </c>
      <c r="H30" s="23">
        <v>0</v>
      </c>
      <c r="I30" s="45">
        <f t="shared" si="2"/>
        <v>5</v>
      </c>
      <c r="J30" s="124">
        <f t="shared" si="1"/>
        <v>0.20601251649645225</v>
      </c>
    </row>
    <row r="31" spans="1:10" s="104" customFormat="1" ht="16.5" customHeight="1">
      <c r="A31" s="108" t="s">
        <v>14</v>
      </c>
      <c r="B31" s="35">
        <v>1</v>
      </c>
      <c r="C31" s="22">
        <v>7</v>
      </c>
      <c r="D31" s="32">
        <v>18</v>
      </c>
      <c r="E31" s="22">
        <v>28</v>
      </c>
      <c r="F31" s="32">
        <v>13</v>
      </c>
      <c r="G31" s="22">
        <v>22</v>
      </c>
      <c r="H31" s="23">
        <v>0</v>
      </c>
      <c r="I31" s="45">
        <f t="shared" si="2"/>
        <v>89</v>
      </c>
      <c r="J31" s="112">
        <f t="shared" si="1"/>
        <v>3.6670227936368502</v>
      </c>
    </row>
    <row r="32" spans="1:10" s="104" customFormat="1" ht="16.5" customHeight="1">
      <c r="A32" s="108" t="s">
        <v>15</v>
      </c>
      <c r="B32" s="35">
        <v>22</v>
      </c>
      <c r="C32" s="22">
        <v>55</v>
      </c>
      <c r="D32" s="32">
        <v>73</v>
      </c>
      <c r="E32" s="22">
        <v>21</v>
      </c>
      <c r="F32" s="32">
        <v>1</v>
      </c>
      <c r="G32" s="22">
        <v>2</v>
      </c>
      <c r="H32" s="23">
        <v>0</v>
      </c>
      <c r="I32" s="45">
        <f t="shared" si="2"/>
        <v>174</v>
      </c>
      <c r="J32" s="112">
        <f t="shared" si="1"/>
        <v>7.169235574076538</v>
      </c>
    </row>
    <row r="33" spans="1:10" ht="16.5" customHeight="1">
      <c r="A33" s="29" t="s">
        <v>16</v>
      </c>
      <c r="B33" s="35">
        <v>0</v>
      </c>
      <c r="C33" s="22">
        <v>0</v>
      </c>
      <c r="D33" s="32">
        <v>0</v>
      </c>
      <c r="E33" s="22">
        <v>0</v>
      </c>
      <c r="F33" s="32">
        <v>0</v>
      </c>
      <c r="G33" s="22">
        <v>0</v>
      </c>
      <c r="H33" s="49">
        <v>0</v>
      </c>
      <c r="I33" s="45">
        <f t="shared" si="2"/>
        <v>0</v>
      </c>
      <c r="J33" s="112">
        <f t="shared" si="1"/>
        <v>0</v>
      </c>
    </row>
    <row r="34" spans="1:10" s="69" customFormat="1" ht="16.5" customHeight="1">
      <c r="A34" s="81" t="s">
        <v>20</v>
      </c>
      <c r="B34" s="34">
        <v>0</v>
      </c>
      <c r="C34" s="27">
        <v>0</v>
      </c>
      <c r="D34" s="31">
        <v>3</v>
      </c>
      <c r="E34" s="27">
        <v>0</v>
      </c>
      <c r="F34" s="31">
        <v>0</v>
      </c>
      <c r="G34" s="27">
        <v>0</v>
      </c>
      <c r="H34" s="27">
        <v>0</v>
      </c>
      <c r="I34" s="170">
        <f t="shared" si="2"/>
        <v>3</v>
      </c>
      <c r="J34" s="173">
        <f t="shared" si="1"/>
        <v>0.12360750989787135</v>
      </c>
    </row>
    <row r="35" spans="1:10" s="69" customFormat="1" ht="16.5" customHeight="1">
      <c r="A35" s="75" t="s">
        <v>37</v>
      </c>
      <c r="B35" s="166">
        <f aca="true" t="shared" si="8" ref="B35:H35">SUM(B36+B42+B43)</f>
        <v>20</v>
      </c>
      <c r="C35" s="167">
        <f t="shared" si="8"/>
        <v>94</v>
      </c>
      <c r="D35" s="168">
        <f t="shared" si="8"/>
        <v>114</v>
      </c>
      <c r="E35" s="167">
        <f t="shared" si="8"/>
        <v>94</v>
      </c>
      <c r="F35" s="168">
        <f t="shared" si="8"/>
        <v>24</v>
      </c>
      <c r="G35" s="168">
        <f t="shared" si="8"/>
        <v>37</v>
      </c>
      <c r="H35" s="168">
        <f t="shared" si="8"/>
        <v>3</v>
      </c>
      <c r="I35" s="170">
        <f t="shared" si="2"/>
        <v>386</v>
      </c>
      <c r="J35" s="171">
        <f t="shared" si="1"/>
        <v>15.904166273526114</v>
      </c>
    </row>
    <row r="36" spans="1:10" s="104" customFormat="1" ht="16.5" customHeight="1">
      <c r="A36" s="108" t="s">
        <v>13</v>
      </c>
      <c r="B36" s="35">
        <f aca="true" t="shared" si="9" ref="B36:H36">SUM(B37:B41)</f>
        <v>20</v>
      </c>
      <c r="C36" s="22">
        <f t="shared" si="9"/>
        <v>94</v>
      </c>
      <c r="D36" s="32">
        <f t="shared" si="9"/>
        <v>114</v>
      </c>
      <c r="E36" s="22">
        <f t="shared" si="9"/>
        <v>94</v>
      </c>
      <c r="F36" s="32">
        <f t="shared" si="9"/>
        <v>24</v>
      </c>
      <c r="G36" s="32">
        <f t="shared" si="9"/>
        <v>37</v>
      </c>
      <c r="H36" s="32">
        <f t="shared" si="9"/>
        <v>3</v>
      </c>
      <c r="I36" s="45">
        <f t="shared" si="2"/>
        <v>386</v>
      </c>
      <c r="J36" s="112">
        <f t="shared" si="1"/>
        <v>15.904166273526114</v>
      </c>
    </row>
    <row r="37" spans="1:12" s="104" customFormat="1" ht="16.5" customHeight="1">
      <c r="A37" s="108" t="s">
        <v>22</v>
      </c>
      <c r="B37" s="35">
        <v>8</v>
      </c>
      <c r="C37" s="22">
        <v>56</v>
      </c>
      <c r="D37" s="32">
        <v>55</v>
      </c>
      <c r="E37" s="22">
        <v>44</v>
      </c>
      <c r="F37" s="32">
        <v>13</v>
      </c>
      <c r="G37" s="22">
        <v>18</v>
      </c>
      <c r="H37" s="23">
        <v>2</v>
      </c>
      <c r="I37" s="45">
        <f t="shared" si="2"/>
        <v>196</v>
      </c>
      <c r="J37" s="112">
        <f t="shared" si="1"/>
        <v>8.075690646660929</v>
      </c>
      <c r="L37" s="105"/>
    </row>
    <row r="38" spans="1:10" s="104" customFormat="1" ht="16.5" customHeight="1">
      <c r="A38" s="108" t="s">
        <v>23</v>
      </c>
      <c r="B38" s="35">
        <v>0</v>
      </c>
      <c r="C38" s="22">
        <v>25</v>
      </c>
      <c r="D38" s="32">
        <v>21</v>
      </c>
      <c r="E38" s="22">
        <v>12</v>
      </c>
      <c r="F38" s="32">
        <v>2</v>
      </c>
      <c r="G38" s="22">
        <v>2</v>
      </c>
      <c r="H38" s="23">
        <v>0</v>
      </c>
      <c r="I38" s="45">
        <f t="shared" si="2"/>
        <v>62</v>
      </c>
      <c r="J38" s="112">
        <f t="shared" si="1"/>
        <v>2.554555204556008</v>
      </c>
    </row>
    <row r="39" spans="1:10" s="104" customFormat="1" ht="16.5" customHeight="1">
      <c r="A39" s="108" t="s">
        <v>24</v>
      </c>
      <c r="B39" s="35">
        <v>2</v>
      </c>
      <c r="C39" s="22">
        <v>2</v>
      </c>
      <c r="D39" s="32">
        <v>5</v>
      </c>
      <c r="E39" s="22">
        <v>4</v>
      </c>
      <c r="F39" s="32">
        <v>0</v>
      </c>
      <c r="G39" s="22">
        <v>0</v>
      </c>
      <c r="H39" s="23">
        <v>1</v>
      </c>
      <c r="I39" s="45">
        <f t="shared" si="2"/>
        <v>14</v>
      </c>
      <c r="J39" s="124">
        <f t="shared" si="1"/>
        <v>0.5768350461900663</v>
      </c>
    </row>
    <row r="40" spans="1:10" s="104" customFormat="1" ht="16.5" customHeight="1">
      <c r="A40" s="108" t="s">
        <v>25</v>
      </c>
      <c r="B40" s="35">
        <v>8</v>
      </c>
      <c r="C40" s="22">
        <v>8</v>
      </c>
      <c r="D40" s="32">
        <v>20</v>
      </c>
      <c r="E40" s="22">
        <v>28</v>
      </c>
      <c r="F40" s="32">
        <v>7</v>
      </c>
      <c r="G40" s="22">
        <v>14</v>
      </c>
      <c r="H40" s="49">
        <v>0</v>
      </c>
      <c r="I40" s="45">
        <f t="shared" si="2"/>
        <v>85</v>
      </c>
      <c r="J40" s="112">
        <f t="shared" si="1"/>
        <v>3.5022127804396885</v>
      </c>
    </row>
    <row r="41" spans="1:10" s="104" customFormat="1" ht="16.5" customHeight="1">
      <c r="A41" s="108" t="s">
        <v>29</v>
      </c>
      <c r="B41" s="35">
        <v>2</v>
      </c>
      <c r="C41" s="22">
        <v>3</v>
      </c>
      <c r="D41" s="32">
        <v>13</v>
      </c>
      <c r="E41" s="22">
        <v>6</v>
      </c>
      <c r="F41" s="32">
        <v>2</v>
      </c>
      <c r="G41" s="22">
        <v>3</v>
      </c>
      <c r="H41" s="49">
        <v>0</v>
      </c>
      <c r="I41" s="45">
        <f t="shared" si="2"/>
        <v>29</v>
      </c>
      <c r="J41" s="112">
        <f t="shared" si="1"/>
        <v>1.194872595679423</v>
      </c>
    </row>
    <row r="42" spans="1:10" ht="16.5" customHeight="1">
      <c r="A42" s="108" t="s">
        <v>14</v>
      </c>
      <c r="B42" s="35">
        <v>0</v>
      </c>
      <c r="C42" s="22">
        <v>0</v>
      </c>
      <c r="D42" s="32">
        <v>0</v>
      </c>
      <c r="E42" s="22">
        <v>0</v>
      </c>
      <c r="F42" s="32">
        <v>0</v>
      </c>
      <c r="G42" s="22">
        <v>0</v>
      </c>
      <c r="H42" s="49">
        <v>0</v>
      </c>
      <c r="I42" s="45">
        <f t="shared" si="2"/>
        <v>0</v>
      </c>
      <c r="J42" s="112">
        <f t="shared" si="1"/>
        <v>0</v>
      </c>
    </row>
    <row r="43" spans="1:10" ht="16.5" customHeight="1">
      <c r="A43" s="29" t="s">
        <v>16</v>
      </c>
      <c r="B43" s="52">
        <v>0</v>
      </c>
      <c r="C43" s="53">
        <v>0</v>
      </c>
      <c r="D43" s="54">
        <v>0</v>
      </c>
      <c r="E43" s="53">
        <v>0</v>
      </c>
      <c r="F43" s="54">
        <v>0</v>
      </c>
      <c r="G43" s="53">
        <v>0</v>
      </c>
      <c r="H43" s="49">
        <v>0</v>
      </c>
      <c r="I43" s="56">
        <f t="shared" si="2"/>
        <v>0</v>
      </c>
      <c r="J43" s="114">
        <f t="shared" si="1"/>
        <v>0</v>
      </c>
    </row>
    <row r="44" spans="1:10" s="69" customFormat="1" ht="16.5" customHeight="1">
      <c r="A44" s="106" t="s">
        <v>54</v>
      </c>
      <c r="B44" s="34">
        <v>0</v>
      </c>
      <c r="C44" s="27">
        <v>0</v>
      </c>
      <c r="D44" s="31">
        <v>0</v>
      </c>
      <c r="E44" s="27">
        <v>0</v>
      </c>
      <c r="F44" s="31">
        <v>0</v>
      </c>
      <c r="G44" s="27">
        <v>0</v>
      </c>
      <c r="H44" s="28">
        <v>0</v>
      </c>
      <c r="I44" s="146">
        <f t="shared" si="2"/>
        <v>0</v>
      </c>
      <c r="J44" s="189">
        <f t="shared" si="1"/>
        <v>0</v>
      </c>
    </row>
    <row r="45" spans="1:10" s="69" customFormat="1" ht="16.5" customHeight="1">
      <c r="A45" s="106" t="s">
        <v>55</v>
      </c>
      <c r="B45" s="34">
        <v>0</v>
      </c>
      <c r="C45" s="27">
        <v>1</v>
      </c>
      <c r="D45" s="31">
        <v>2</v>
      </c>
      <c r="E45" s="27">
        <v>3</v>
      </c>
      <c r="F45" s="31">
        <v>1</v>
      </c>
      <c r="G45" s="27">
        <v>4</v>
      </c>
      <c r="H45" s="28">
        <v>0</v>
      </c>
      <c r="I45" s="146">
        <f t="shared" si="2"/>
        <v>11</v>
      </c>
      <c r="J45" s="173">
        <f t="shared" si="1"/>
        <v>0.453227536292195</v>
      </c>
    </row>
    <row r="46" spans="1:10" s="69" customFormat="1" ht="16.5" customHeight="1">
      <c r="A46" s="75" t="s">
        <v>30</v>
      </c>
      <c r="B46" s="166">
        <f aca="true" t="shared" si="10" ref="B46:H46">SUM(B47:B50)</f>
        <v>0</v>
      </c>
      <c r="C46" s="167">
        <f t="shared" si="10"/>
        <v>2</v>
      </c>
      <c r="D46" s="168">
        <f t="shared" si="10"/>
        <v>0</v>
      </c>
      <c r="E46" s="167">
        <f t="shared" si="10"/>
        <v>2</v>
      </c>
      <c r="F46" s="168">
        <f t="shared" si="10"/>
        <v>0</v>
      </c>
      <c r="G46" s="168">
        <f t="shared" si="10"/>
        <v>0</v>
      </c>
      <c r="H46" s="168">
        <f t="shared" si="10"/>
        <v>0</v>
      </c>
      <c r="I46" s="170">
        <f t="shared" si="2"/>
        <v>4</v>
      </c>
      <c r="J46" s="172">
        <f t="shared" si="1"/>
        <v>0.1648100131971618</v>
      </c>
    </row>
    <row r="47" spans="1:10" s="104" customFormat="1" ht="16.5" customHeight="1">
      <c r="A47" s="108" t="s">
        <v>13</v>
      </c>
      <c r="B47" s="57">
        <v>0</v>
      </c>
      <c r="C47" s="58">
        <v>2</v>
      </c>
      <c r="D47" s="59">
        <v>0</v>
      </c>
      <c r="E47" s="58">
        <v>2</v>
      </c>
      <c r="F47" s="59">
        <v>0</v>
      </c>
      <c r="G47" s="58">
        <v>0</v>
      </c>
      <c r="H47" s="23">
        <v>0</v>
      </c>
      <c r="I47" s="61">
        <f t="shared" si="2"/>
        <v>4</v>
      </c>
      <c r="J47" s="133">
        <f t="shared" si="1"/>
        <v>0.1648100131971618</v>
      </c>
    </row>
    <row r="48" spans="1:10" s="104" customFormat="1" ht="16.5" customHeight="1">
      <c r="A48" s="108" t="s">
        <v>14</v>
      </c>
      <c r="B48" s="154">
        <v>0</v>
      </c>
      <c r="C48" s="137">
        <v>0</v>
      </c>
      <c r="D48" s="137">
        <v>0</v>
      </c>
      <c r="E48" s="137">
        <v>0</v>
      </c>
      <c r="F48" s="137">
        <v>0</v>
      </c>
      <c r="G48" s="137">
        <v>0</v>
      </c>
      <c r="H48" s="23">
        <v>0</v>
      </c>
      <c r="I48" s="195">
        <f t="shared" si="2"/>
        <v>0</v>
      </c>
      <c r="J48" s="111">
        <f t="shared" si="1"/>
        <v>0</v>
      </c>
    </row>
    <row r="49" spans="1:10" ht="16.5" customHeight="1">
      <c r="A49" s="66" t="s">
        <v>15</v>
      </c>
      <c r="B49" s="62">
        <v>0</v>
      </c>
      <c r="C49" s="63">
        <v>0</v>
      </c>
      <c r="D49" s="64">
        <v>0</v>
      </c>
      <c r="E49" s="63">
        <v>0</v>
      </c>
      <c r="F49" s="64">
        <v>0</v>
      </c>
      <c r="G49" s="63">
        <v>0</v>
      </c>
      <c r="H49" s="23">
        <v>0</v>
      </c>
      <c r="I49" s="45">
        <f t="shared" si="2"/>
        <v>0</v>
      </c>
      <c r="J49" s="112">
        <f t="shared" si="1"/>
        <v>0</v>
      </c>
    </row>
    <row r="50" spans="1:10" s="104" customFormat="1" ht="16.5" customHeight="1">
      <c r="A50" s="37" t="s">
        <v>16</v>
      </c>
      <c r="B50" s="128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49">
        <v>0</v>
      </c>
      <c r="I50" s="56">
        <f t="shared" si="2"/>
        <v>0</v>
      </c>
      <c r="J50" s="114">
        <f t="shared" si="1"/>
        <v>0</v>
      </c>
    </row>
    <row r="51" spans="1:10" s="69" customFormat="1" ht="16.5" customHeight="1">
      <c r="A51" s="81" t="s">
        <v>21</v>
      </c>
      <c r="B51" s="174">
        <v>0</v>
      </c>
      <c r="C51" s="175">
        <v>0</v>
      </c>
      <c r="D51" s="176">
        <v>1</v>
      </c>
      <c r="E51" s="175">
        <v>1</v>
      </c>
      <c r="F51" s="176">
        <v>0</v>
      </c>
      <c r="G51" s="175">
        <v>0</v>
      </c>
      <c r="H51" s="177">
        <v>0</v>
      </c>
      <c r="I51" s="146">
        <f t="shared" si="2"/>
        <v>2</v>
      </c>
      <c r="J51" s="173">
        <f t="shared" si="1"/>
        <v>0.0824050065985809</v>
      </c>
    </row>
    <row r="52" spans="1:10" ht="16.5" customHeight="1">
      <c r="A52" s="81" t="s">
        <v>26</v>
      </c>
      <c r="B52" s="34">
        <v>0</v>
      </c>
      <c r="C52" s="27">
        <v>0</v>
      </c>
      <c r="D52" s="31">
        <v>0</v>
      </c>
      <c r="E52" s="27">
        <v>0</v>
      </c>
      <c r="F52" s="31">
        <v>0</v>
      </c>
      <c r="G52" s="27">
        <v>0</v>
      </c>
      <c r="H52" s="28">
        <v>0</v>
      </c>
      <c r="I52" s="146">
        <f t="shared" si="2"/>
        <v>0</v>
      </c>
      <c r="J52" s="119">
        <f t="shared" si="1"/>
        <v>0</v>
      </c>
    </row>
    <row r="53" spans="1:10" s="69" customFormat="1" ht="16.5" customHeight="1">
      <c r="A53" s="75" t="s">
        <v>41</v>
      </c>
      <c r="B53" s="166">
        <f aca="true" t="shared" si="11" ref="B53:H53">B54+B59</f>
        <v>3</v>
      </c>
      <c r="C53" s="167">
        <f t="shared" si="11"/>
        <v>12</v>
      </c>
      <c r="D53" s="168">
        <f t="shared" si="11"/>
        <v>71</v>
      </c>
      <c r="E53" s="167">
        <f t="shared" si="11"/>
        <v>60</v>
      </c>
      <c r="F53" s="168">
        <f t="shared" si="11"/>
        <v>3</v>
      </c>
      <c r="G53" s="168">
        <f t="shared" si="11"/>
        <v>8</v>
      </c>
      <c r="H53" s="168">
        <f t="shared" si="11"/>
        <v>0</v>
      </c>
      <c r="I53" s="170">
        <f t="shared" si="2"/>
        <v>157</v>
      </c>
      <c r="J53" s="171">
        <f t="shared" si="1"/>
        <v>6.468793017988601</v>
      </c>
    </row>
    <row r="54" spans="1:10" s="104" customFormat="1" ht="16.5" customHeight="1">
      <c r="A54" s="134" t="s">
        <v>59</v>
      </c>
      <c r="B54" s="129">
        <f aca="true" t="shared" si="12" ref="B54:H54">SUM(B55:B58)</f>
        <v>0</v>
      </c>
      <c r="C54" s="130">
        <f t="shared" si="12"/>
        <v>11</v>
      </c>
      <c r="D54" s="131">
        <f t="shared" si="12"/>
        <v>69</v>
      </c>
      <c r="E54" s="130">
        <f t="shared" si="12"/>
        <v>54</v>
      </c>
      <c r="F54" s="131">
        <f t="shared" si="12"/>
        <v>2</v>
      </c>
      <c r="G54" s="131">
        <f t="shared" si="12"/>
        <v>7</v>
      </c>
      <c r="H54" s="131">
        <f t="shared" si="12"/>
        <v>0</v>
      </c>
      <c r="I54" s="125">
        <f t="shared" si="2"/>
        <v>143</v>
      </c>
      <c r="J54" s="126">
        <f t="shared" si="1"/>
        <v>5.891957971798535</v>
      </c>
    </row>
    <row r="55" spans="1:10" s="104" customFormat="1" ht="16.5" customHeight="1">
      <c r="A55" s="66" t="s">
        <v>17</v>
      </c>
      <c r="B55" s="62">
        <v>0</v>
      </c>
      <c r="C55" s="63">
        <v>11</v>
      </c>
      <c r="D55" s="64">
        <v>65</v>
      </c>
      <c r="E55" s="63">
        <v>44</v>
      </c>
      <c r="F55" s="64">
        <v>0</v>
      </c>
      <c r="G55" s="63">
        <v>4</v>
      </c>
      <c r="H55" s="23">
        <v>0</v>
      </c>
      <c r="I55" s="45">
        <f t="shared" si="2"/>
        <v>124</v>
      </c>
      <c r="J55" s="112">
        <f t="shared" si="1"/>
        <v>5.109110409112016</v>
      </c>
    </row>
    <row r="56" spans="1:10" s="104" customFormat="1" ht="16.5" customHeight="1">
      <c r="A56" s="66" t="s">
        <v>18</v>
      </c>
      <c r="B56" s="35">
        <v>0</v>
      </c>
      <c r="C56" s="22">
        <v>0</v>
      </c>
      <c r="D56" s="32">
        <v>4</v>
      </c>
      <c r="E56" s="22">
        <v>9</v>
      </c>
      <c r="F56" s="32">
        <v>1</v>
      </c>
      <c r="G56" s="22">
        <v>3</v>
      </c>
      <c r="H56" s="23">
        <v>0</v>
      </c>
      <c r="I56" s="45">
        <f t="shared" si="2"/>
        <v>17</v>
      </c>
      <c r="J56" s="124">
        <f t="shared" si="1"/>
        <v>0.7004425560879377</v>
      </c>
    </row>
    <row r="57" spans="1:10" s="104" customFormat="1" ht="16.5" customHeight="1">
      <c r="A57" s="66" t="s">
        <v>19</v>
      </c>
      <c r="B57" s="62">
        <v>0</v>
      </c>
      <c r="C57" s="63">
        <v>0</v>
      </c>
      <c r="D57" s="64">
        <v>0</v>
      </c>
      <c r="E57" s="63">
        <v>1</v>
      </c>
      <c r="F57" s="64">
        <v>0</v>
      </c>
      <c r="G57" s="63">
        <v>0</v>
      </c>
      <c r="H57" s="23">
        <v>0</v>
      </c>
      <c r="I57" s="45">
        <f t="shared" si="2"/>
        <v>1</v>
      </c>
      <c r="J57" s="124">
        <f t="shared" si="1"/>
        <v>0.04120250329929045</v>
      </c>
    </row>
    <row r="58" spans="1:10" s="104" customFormat="1" ht="16.5" customHeight="1">
      <c r="A58" s="66" t="s">
        <v>27</v>
      </c>
      <c r="B58" s="35">
        <v>0</v>
      </c>
      <c r="C58" s="22">
        <v>0</v>
      </c>
      <c r="D58" s="32">
        <v>0</v>
      </c>
      <c r="E58" s="22">
        <v>0</v>
      </c>
      <c r="F58" s="32">
        <v>1</v>
      </c>
      <c r="G58" s="22">
        <v>0</v>
      </c>
      <c r="H58" s="49">
        <v>0</v>
      </c>
      <c r="I58" s="45">
        <f t="shared" si="2"/>
        <v>1</v>
      </c>
      <c r="J58" s="124">
        <f t="shared" si="1"/>
        <v>0.04120250329929045</v>
      </c>
    </row>
    <row r="59" spans="1:10" s="104" customFormat="1" ht="16.5" customHeight="1">
      <c r="A59" s="134" t="s">
        <v>58</v>
      </c>
      <c r="B59" s="129">
        <f aca="true" t="shared" si="13" ref="B59:H59">SUM(B60:B63)</f>
        <v>3</v>
      </c>
      <c r="C59" s="130">
        <f t="shared" si="13"/>
        <v>1</v>
      </c>
      <c r="D59" s="131">
        <f t="shared" si="13"/>
        <v>2</v>
      </c>
      <c r="E59" s="130">
        <f t="shared" si="13"/>
        <v>6</v>
      </c>
      <c r="F59" s="131">
        <f t="shared" si="13"/>
        <v>1</v>
      </c>
      <c r="G59" s="131">
        <f t="shared" si="13"/>
        <v>1</v>
      </c>
      <c r="H59" s="131">
        <f t="shared" si="13"/>
        <v>0</v>
      </c>
      <c r="I59" s="125">
        <f t="shared" si="2"/>
        <v>14</v>
      </c>
      <c r="J59" s="127">
        <f t="shared" si="1"/>
        <v>0.5768350461900663</v>
      </c>
    </row>
    <row r="60" spans="1:10" s="104" customFormat="1" ht="16.5" customHeight="1">
      <c r="A60" s="66" t="s">
        <v>17</v>
      </c>
      <c r="B60" s="62">
        <v>1</v>
      </c>
      <c r="C60" s="63">
        <v>1</v>
      </c>
      <c r="D60" s="64">
        <v>1</v>
      </c>
      <c r="E60" s="63">
        <v>2</v>
      </c>
      <c r="F60" s="64">
        <v>0</v>
      </c>
      <c r="G60" s="63">
        <v>0</v>
      </c>
      <c r="H60" s="23">
        <v>0</v>
      </c>
      <c r="I60" s="45">
        <f t="shared" si="2"/>
        <v>5</v>
      </c>
      <c r="J60" s="124">
        <f t="shared" si="1"/>
        <v>0.20601251649645225</v>
      </c>
    </row>
    <row r="61" spans="1:10" s="104" customFormat="1" ht="16.5" customHeight="1">
      <c r="A61" s="108" t="s">
        <v>18</v>
      </c>
      <c r="B61" s="35">
        <v>0</v>
      </c>
      <c r="C61" s="22">
        <v>0</v>
      </c>
      <c r="D61" s="32">
        <v>0</v>
      </c>
      <c r="E61" s="22">
        <v>3</v>
      </c>
      <c r="F61" s="32">
        <v>1</v>
      </c>
      <c r="G61" s="22">
        <v>1</v>
      </c>
      <c r="H61" s="23">
        <v>0</v>
      </c>
      <c r="I61" s="61">
        <f t="shared" si="2"/>
        <v>5</v>
      </c>
      <c r="J61" s="133">
        <f t="shared" si="1"/>
        <v>0.20601251649645225</v>
      </c>
    </row>
    <row r="62" spans="1:10" ht="16.5" customHeight="1">
      <c r="A62" s="66" t="s">
        <v>19</v>
      </c>
      <c r="B62" s="62">
        <v>2</v>
      </c>
      <c r="C62" s="63">
        <v>0</v>
      </c>
      <c r="D62" s="64">
        <v>1</v>
      </c>
      <c r="E62" s="63">
        <v>1</v>
      </c>
      <c r="F62" s="64">
        <v>0</v>
      </c>
      <c r="G62" s="63">
        <v>0</v>
      </c>
      <c r="H62" s="23">
        <v>0</v>
      </c>
      <c r="I62" s="45">
        <f t="shared" si="2"/>
        <v>4</v>
      </c>
      <c r="J62" s="124">
        <f t="shared" si="1"/>
        <v>0.1648100131971618</v>
      </c>
    </row>
    <row r="63" spans="1:10" ht="16.5" customHeight="1">
      <c r="A63" s="109" t="s">
        <v>27</v>
      </c>
      <c r="B63" s="57">
        <v>0</v>
      </c>
      <c r="C63" s="58">
        <v>0</v>
      </c>
      <c r="D63" s="59">
        <v>0</v>
      </c>
      <c r="E63" s="58">
        <v>0</v>
      </c>
      <c r="F63" s="59">
        <v>0</v>
      </c>
      <c r="G63" s="58">
        <v>0</v>
      </c>
      <c r="H63" s="49">
        <v>0</v>
      </c>
      <c r="I63" s="61">
        <f t="shared" si="2"/>
        <v>0</v>
      </c>
      <c r="J63" s="115">
        <f t="shared" si="1"/>
        <v>0</v>
      </c>
    </row>
    <row r="64" spans="1:10" s="69" customFormat="1" ht="16.5" customHeight="1">
      <c r="A64" s="75" t="s">
        <v>38</v>
      </c>
      <c r="B64" s="166">
        <f aca="true" t="shared" si="14" ref="B64:H64">SUM(B65:B67)</f>
        <v>0</v>
      </c>
      <c r="C64" s="167">
        <f t="shared" si="14"/>
        <v>1</v>
      </c>
      <c r="D64" s="168">
        <f t="shared" si="14"/>
        <v>6</v>
      </c>
      <c r="E64" s="167">
        <f t="shared" si="14"/>
        <v>7</v>
      </c>
      <c r="F64" s="168">
        <f t="shared" si="14"/>
        <v>0</v>
      </c>
      <c r="G64" s="168">
        <f t="shared" si="14"/>
        <v>0</v>
      </c>
      <c r="H64" s="168">
        <f t="shared" si="14"/>
        <v>0</v>
      </c>
      <c r="I64" s="170">
        <f t="shared" si="2"/>
        <v>14</v>
      </c>
      <c r="J64" s="172">
        <f t="shared" si="1"/>
        <v>0.5768350461900663</v>
      </c>
    </row>
    <row r="65" spans="1:10" s="104" customFormat="1" ht="16.5" customHeight="1">
      <c r="A65" s="66" t="s">
        <v>13</v>
      </c>
      <c r="B65" s="62">
        <v>0</v>
      </c>
      <c r="C65" s="63">
        <v>0</v>
      </c>
      <c r="D65" s="64">
        <v>3</v>
      </c>
      <c r="E65" s="63">
        <v>4</v>
      </c>
      <c r="F65" s="64">
        <v>0</v>
      </c>
      <c r="G65" s="63">
        <v>0</v>
      </c>
      <c r="H65" s="65">
        <v>0</v>
      </c>
      <c r="I65" s="45">
        <f t="shared" si="2"/>
        <v>7</v>
      </c>
      <c r="J65" s="124">
        <f t="shared" si="1"/>
        <v>0.28841752309503316</v>
      </c>
    </row>
    <row r="66" spans="1:10" ht="16.5" customHeight="1">
      <c r="A66" s="108" t="s">
        <v>15</v>
      </c>
      <c r="B66" s="62">
        <v>0</v>
      </c>
      <c r="C66" s="63">
        <v>1</v>
      </c>
      <c r="D66" s="64">
        <v>3</v>
      </c>
      <c r="E66" s="63">
        <v>3</v>
      </c>
      <c r="F66" s="64">
        <v>0</v>
      </c>
      <c r="G66" s="63">
        <v>0</v>
      </c>
      <c r="H66" s="65">
        <v>0</v>
      </c>
      <c r="I66" s="45">
        <f t="shared" si="2"/>
        <v>7</v>
      </c>
      <c r="J66" s="124">
        <f t="shared" si="1"/>
        <v>0.28841752309503316</v>
      </c>
    </row>
    <row r="67" spans="1:10" ht="16.5" customHeight="1">
      <c r="A67" s="29" t="s">
        <v>16</v>
      </c>
      <c r="B67" s="52">
        <v>0</v>
      </c>
      <c r="C67" s="53">
        <v>0</v>
      </c>
      <c r="D67" s="54">
        <v>0</v>
      </c>
      <c r="E67" s="53">
        <v>0</v>
      </c>
      <c r="F67" s="54">
        <v>0</v>
      </c>
      <c r="G67" s="53">
        <v>0</v>
      </c>
      <c r="H67" s="55">
        <v>0</v>
      </c>
      <c r="I67" s="56">
        <f t="shared" si="2"/>
        <v>0</v>
      </c>
      <c r="J67" s="114">
        <f t="shared" si="1"/>
        <v>0</v>
      </c>
    </row>
    <row r="68" spans="1:10" s="69" customFormat="1" ht="16.5" customHeight="1">
      <c r="A68" s="75" t="s">
        <v>39</v>
      </c>
      <c r="B68" s="129">
        <f aca="true" t="shared" si="15" ref="B68:H68">SUM(B69:B72)</f>
        <v>8</v>
      </c>
      <c r="C68" s="167">
        <f t="shared" si="15"/>
        <v>3</v>
      </c>
      <c r="D68" s="168">
        <f t="shared" si="15"/>
        <v>20</v>
      </c>
      <c r="E68" s="167">
        <f t="shared" si="15"/>
        <v>19</v>
      </c>
      <c r="F68" s="168">
        <f t="shared" si="15"/>
        <v>9</v>
      </c>
      <c r="G68" s="168">
        <f t="shared" si="15"/>
        <v>21</v>
      </c>
      <c r="H68" s="168">
        <f t="shared" si="15"/>
        <v>0</v>
      </c>
      <c r="I68" s="170">
        <f t="shared" si="2"/>
        <v>80</v>
      </c>
      <c r="J68" s="171">
        <f aca="true" t="shared" si="16" ref="J68:J82">I68/B$83*100000</f>
        <v>3.296200263943236</v>
      </c>
    </row>
    <row r="69" spans="1:10" s="104" customFormat="1" ht="16.5" customHeight="1">
      <c r="A69" s="108" t="s">
        <v>13</v>
      </c>
      <c r="B69" s="35">
        <v>8</v>
      </c>
      <c r="C69" s="22">
        <v>0</v>
      </c>
      <c r="D69" s="32">
        <v>6</v>
      </c>
      <c r="E69" s="22">
        <v>4</v>
      </c>
      <c r="F69" s="32">
        <v>4</v>
      </c>
      <c r="G69" s="22">
        <v>12</v>
      </c>
      <c r="H69" s="23">
        <v>0</v>
      </c>
      <c r="I69" s="45">
        <f aca="true" t="shared" si="17" ref="I69:I82">SUM(B69:H69)</f>
        <v>34</v>
      </c>
      <c r="J69" s="112">
        <f t="shared" si="16"/>
        <v>1.4008851121758754</v>
      </c>
    </row>
    <row r="70" spans="1:10" s="104" customFormat="1" ht="16.5" customHeight="1">
      <c r="A70" s="108" t="s">
        <v>14</v>
      </c>
      <c r="B70" s="62">
        <v>0</v>
      </c>
      <c r="C70" s="63">
        <v>2</v>
      </c>
      <c r="D70" s="64">
        <v>14</v>
      </c>
      <c r="E70" s="63">
        <v>15</v>
      </c>
      <c r="F70" s="64">
        <v>4</v>
      </c>
      <c r="G70" s="63">
        <v>9</v>
      </c>
      <c r="H70" s="23">
        <v>0</v>
      </c>
      <c r="I70" s="45">
        <f t="shared" si="17"/>
        <v>44</v>
      </c>
      <c r="J70" s="112">
        <f t="shared" si="16"/>
        <v>1.81291014516878</v>
      </c>
    </row>
    <row r="71" spans="1:10" s="104" customFormat="1" ht="16.5" customHeight="1">
      <c r="A71" s="108" t="s">
        <v>15</v>
      </c>
      <c r="B71" s="35">
        <v>0</v>
      </c>
      <c r="C71" s="22">
        <v>1</v>
      </c>
      <c r="D71" s="32">
        <v>0</v>
      </c>
      <c r="E71" s="22">
        <v>0</v>
      </c>
      <c r="F71" s="32">
        <v>1</v>
      </c>
      <c r="G71" s="22">
        <v>0</v>
      </c>
      <c r="H71" s="23">
        <v>0</v>
      </c>
      <c r="I71" s="45">
        <f t="shared" si="17"/>
        <v>2</v>
      </c>
      <c r="J71" s="124">
        <f t="shared" si="16"/>
        <v>0.0824050065985809</v>
      </c>
    </row>
    <row r="72" spans="1:10" s="104" customFormat="1" ht="16.5" customHeight="1">
      <c r="A72" s="29" t="s">
        <v>16</v>
      </c>
      <c r="B72" s="62">
        <v>0</v>
      </c>
      <c r="C72" s="63">
        <v>0</v>
      </c>
      <c r="D72" s="64">
        <v>0</v>
      </c>
      <c r="E72" s="63">
        <v>0</v>
      </c>
      <c r="F72" s="64">
        <v>0</v>
      </c>
      <c r="G72" s="63">
        <v>0</v>
      </c>
      <c r="H72" s="49">
        <v>0</v>
      </c>
      <c r="I72" s="45">
        <f t="shared" si="17"/>
        <v>0</v>
      </c>
      <c r="J72" s="112">
        <f t="shared" si="16"/>
        <v>0</v>
      </c>
    </row>
    <row r="73" spans="1:10" s="69" customFormat="1" ht="16.5" customHeight="1">
      <c r="A73" s="75" t="s">
        <v>40</v>
      </c>
      <c r="B73" s="166">
        <f aca="true" t="shared" si="18" ref="B73:H73">SUM(B74:B77)</f>
        <v>3</v>
      </c>
      <c r="C73" s="167">
        <f t="shared" si="18"/>
        <v>6</v>
      </c>
      <c r="D73" s="168">
        <f t="shared" si="18"/>
        <v>18</v>
      </c>
      <c r="E73" s="167">
        <f t="shared" si="18"/>
        <v>22</v>
      </c>
      <c r="F73" s="168">
        <f t="shared" si="18"/>
        <v>16</v>
      </c>
      <c r="G73" s="168">
        <f t="shared" si="18"/>
        <v>15</v>
      </c>
      <c r="H73" s="168">
        <f t="shared" si="18"/>
        <v>0</v>
      </c>
      <c r="I73" s="170">
        <f t="shared" si="17"/>
        <v>80</v>
      </c>
      <c r="J73" s="171">
        <f t="shared" si="16"/>
        <v>3.296200263943236</v>
      </c>
    </row>
    <row r="74" spans="1:10" s="104" customFormat="1" ht="16.5" customHeight="1">
      <c r="A74" s="108" t="s">
        <v>13</v>
      </c>
      <c r="B74" s="35">
        <v>0</v>
      </c>
      <c r="C74" s="22">
        <v>2</v>
      </c>
      <c r="D74" s="32">
        <v>8</v>
      </c>
      <c r="E74" s="22">
        <v>10</v>
      </c>
      <c r="F74" s="32">
        <v>12</v>
      </c>
      <c r="G74" s="22">
        <v>15</v>
      </c>
      <c r="H74" s="23">
        <v>0</v>
      </c>
      <c r="I74" s="45">
        <f t="shared" si="17"/>
        <v>47</v>
      </c>
      <c r="J74" s="112">
        <f t="shared" si="16"/>
        <v>1.9365176550666514</v>
      </c>
    </row>
    <row r="75" spans="1:10" s="104" customFormat="1" ht="16.5" customHeight="1">
      <c r="A75" s="108" t="s">
        <v>14</v>
      </c>
      <c r="B75" s="35">
        <v>0</v>
      </c>
      <c r="C75" s="22">
        <v>1</v>
      </c>
      <c r="D75" s="32">
        <v>1</v>
      </c>
      <c r="E75" s="22">
        <v>3</v>
      </c>
      <c r="F75" s="32">
        <v>1</v>
      </c>
      <c r="G75" s="22">
        <v>0</v>
      </c>
      <c r="H75" s="23">
        <v>0</v>
      </c>
      <c r="I75" s="45">
        <f t="shared" si="17"/>
        <v>6</v>
      </c>
      <c r="J75" s="124">
        <f t="shared" si="16"/>
        <v>0.2472150197957427</v>
      </c>
    </row>
    <row r="76" spans="1:10" s="104" customFormat="1" ht="16.5" customHeight="1">
      <c r="A76" s="108" t="s">
        <v>15</v>
      </c>
      <c r="B76" s="35">
        <v>3</v>
      </c>
      <c r="C76" s="22">
        <v>3</v>
      </c>
      <c r="D76" s="32">
        <v>8</v>
      </c>
      <c r="E76" s="22">
        <v>9</v>
      </c>
      <c r="F76" s="32">
        <v>3</v>
      </c>
      <c r="G76" s="22">
        <v>0</v>
      </c>
      <c r="H76" s="23">
        <v>0</v>
      </c>
      <c r="I76" s="45">
        <f t="shared" si="17"/>
        <v>26</v>
      </c>
      <c r="J76" s="112">
        <f t="shared" si="16"/>
        <v>1.0712650857815518</v>
      </c>
    </row>
    <row r="77" spans="1:10" s="104" customFormat="1" ht="16.5" customHeight="1">
      <c r="A77" s="24" t="s">
        <v>16</v>
      </c>
      <c r="B77" s="36">
        <v>0</v>
      </c>
      <c r="C77" s="25">
        <v>0</v>
      </c>
      <c r="D77" s="33">
        <v>1</v>
      </c>
      <c r="E77" s="25">
        <v>0</v>
      </c>
      <c r="F77" s="33">
        <v>0</v>
      </c>
      <c r="G77" s="25">
        <v>0</v>
      </c>
      <c r="H77" s="26">
        <v>0</v>
      </c>
      <c r="I77" s="51">
        <f t="shared" si="17"/>
        <v>1</v>
      </c>
      <c r="J77" s="157">
        <f t="shared" si="16"/>
        <v>0.04120250329929045</v>
      </c>
    </row>
    <row r="78" spans="1:13" s="69" customFormat="1" ht="21" customHeight="1">
      <c r="A78" s="139" t="s">
        <v>2</v>
      </c>
      <c r="B78" s="178">
        <f aca="true" t="shared" si="19" ref="B78:H78">B5+B10+B15+B20+B25+B30+B34+B36+B44+B45+B47+B51+B52+B55+B60+B65+B69+B74</f>
        <v>37</v>
      </c>
      <c r="C78" s="179">
        <f t="shared" si="19"/>
        <v>120</v>
      </c>
      <c r="D78" s="180">
        <f t="shared" si="19"/>
        <v>228</v>
      </c>
      <c r="E78" s="179">
        <f t="shared" si="19"/>
        <v>211</v>
      </c>
      <c r="F78" s="180">
        <f t="shared" si="19"/>
        <v>70</v>
      </c>
      <c r="G78" s="179">
        <f>G5+G10+G15+G20+G25+G30+G34+G36+G44+G45+G47+G51+G52+G55+G60+G65+G69+G74</f>
        <v>170</v>
      </c>
      <c r="H78" s="179">
        <f t="shared" si="19"/>
        <v>3</v>
      </c>
      <c r="I78" s="181">
        <f t="shared" si="17"/>
        <v>839</v>
      </c>
      <c r="J78" s="182">
        <f t="shared" si="16"/>
        <v>34.56890026810469</v>
      </c>
      <c r="M78" s="91"/>
    </row>
    <row r="79" spans="1:10" s="69" customFormat="1" ht="21" customHeight="1">
      <c r="A79" s="92" t="s">
        <v>3</v>
      </c>
      <c r="B79" s="129">
        <f aca="true" t="shared" si="20" ref="B79:H79">B6+B11+B16+B21+B26+B31+B42+B48+B56+B61+B70+B75</f>
        <v>1</v>
      </c>
      <c r="C79" s="130">
        <f t="shared" si="20"/>
        <v>12</v>
      </c>
      <c r="D79" s="131">
        <f t="shared" si="20"/>
        <v>49</v>
      </c>
      <c r="E79" s="130">
        <f t="shared" si="20"/>
        <v>66</v>
      </c>
      <c r="F79" s="131">
        <f t="shared" si="20"/>
        <v>26</v>
      </c>
      <c r="G79" s="130">
        <f>G6+G11+G16+G21+G26+G31+G42+G48+G56+G61+G70+G75</f>
        <v>37</v>
      </c>
      <c r="H79" s="132">
        <f t="shared" si="20"/>
        <v>0</v>
      </c>
      <c r="I79" s="125">
        <f t="shared" si="17"/>
        <v>191</v>
      </c>
      <c r="J79" s="126">
        <f t="shared" si="16"/>
        <v>7.869678130164477</v>
      </c>
    </row>
    <row r="80" spans="1:10" s="69" customFormat="1" ht="21" customHeight="1">
      <c r="A80" s="98" t="s">
        <v>4</v>
      </c>
      <c r="B80" s="183">
        <f aca="true" t="shared" si="21" ref="B80:H80">B7+B12+B17+B22+B27+B32+B49+B57+B62+B66+B71+B76</f>
        <v>30</v>
      </c>
      <c r="C80" s="184">
        <f t="shared" si="21"/>
        <v>64</v>
      </c>
      <c r="D80" s="185">
        <f t="shared" si="21"/>
        <v>93</v>
      </c>
      <c r="E80" s="184">
        <f t="shared" si="21"/>
        <v>39</v>
      </c>
      <c r="F80" s="185">
        <f t="shared" si="21"/>
        <v>7</v>
      </c>
      <c r="G80" s="184">
        <f>G7+G12+G17+G22+G27+G32+G49+G57+G62+G66+G71+G76</f>
        <v>3</v>
      </c>
      <c r="H80" s="186">
        <f t="shared" si="21"/>
        <v>0</v>
      </c>
      <c r="I80" s="187">
        <f t="shared" si="17"/>
        <v>236</v>
      </c>
      <c r="J80" s="188">
        <f t="shared" si="16"/>
        <v>9.723790778632548</v>
      </c>
    </row>
    <row r="81" spans="1:10" s="69" customFormat="1" ht="21" customHeight="1">
      <c r="A81" s="92" t="s">
        <v>31</v>
      </c>
      <c r="B81" s="129">
        <f aca="true" t="shared" si="22" ref="B81:H81">B8+B13+B18+B23+B28+B33+B43+B50+B58+B63+B67+B72+B77</f>
        <v>0</v>
      </c>
      <c r="C81" s="130">
        <f t="shared" si="22"/>
        <v>0</v>
      </c>
      <c r="D81" s="131">
        <f t="shared" si="22"/>
        <v>1</v>
      </c>
      <c r="E81" s="131">
        <f t="shared" si="22"/>
        <v>0</v>
      </c>
      <c r="F81" s="131">
        <f t="shared" si="22"/>
        <v>1</v>
      </c>
      <c r="G81" s="131">
        <f>G8+G13+G18+G23+G28+G33+G43+G50+G58+G63+G67+G72+G77</f>
        <v>0</v>
      </c>
      <c r="H81" s="131">
        <f t="shared" si="22"/>
        <v>0</v>
      </c>
      <c r="I81" s="125">
        <f t="shared" si="17"/>
        <v>2</v>
      </c>
      <c r="J81" s="127">
        <f t="shared" si="16"/>
        <v>0.0824050065985809</v>
      </c>
    </row>
    <row r="82" spans="1:10" s="69" customFormat="1" ht="21" customHeight="1">
      <c r="A82" s="107" t="s">
        <v>1</v>
      </c>
      <c r="B82" s="174">
        <f aca="true" t="shared" si="23" ref="B82:H82">SUM(B78:B81)</f>
        <v>68</v>
      </c>
      <c r="C82" s="175">
        <f t="shared" si="23"/>
        <v>196</v>
      </c>
      <c r="D82" s="176">
        <f t="shared" si="23"/>
        <v>371</v>
      </c>
      <c r="E82" s="175">
        <f t="shared" si="23"/>
        <v>316</v>
      </c>
      <c r="F82" s="176">
        <f t="shared" si="23"/>
        <v>104</v>
      </c>
      <c r="G82" s="176">
        <f t="shared" si="23"/>
        <v>210</v>
      </c>
      <c r="H82" s="176">
        <f t="shared" si="23"/>
        <v>3</v>
      </c>
      <c r="I82" s="146">
        <f t="shared" si="17"/>
        <v>1268</v>
      </c>
      <c r="J82" s="189">
        <f t="shared" si="16"/>
        <v>52.24477418350029</v>
      </c>
    </row>
    <row r="83" spans="1:11" ht="27.75" customHeight="1">
      <c r="A83" s="158" t="s">
        <v>28</v>
      </c>
      <c r="B83" s="282">
        <v>2427037</v>
      </c>
      <c r="C83" s="282"/>
      <c r="D83" s="282"/>
      <c r="E83" s="282"/>
      <c r="F83" s="282"/>
      <c r="G83" s="282"/>
      <c r="H83" s="282"/>
      <c r="I83" s="282"/>
      <c r="J83" s="282"/>
      <c r="K83" s="138"/>
    </row>
    <row r="84" spans="1:10" ht="21" customHeight="1">
      <c r="A84" s="164" t="s">
        <v>33</v>
      </c>
      <c r="B84" s="161"/>
      <c r="C84" s="159"/>
      <c r="D84" s="160"/>
      <c r="E84" s="161"/>
      <c r="F84" s="159"/>
      <c r="G84" s="159"/>
      <c r="H84" s="162"/>
      <c r="I84" s="163"/>
      <c r="J84" s="163"/>
    </row>
    <row r="85" spans="1:10" ht="24" customHeight="1">
      <c r="A85" s="165" t="s">
        <v>53</v>
      </c>
      <c r="B85" s="161"/>
      <c r="C85" s="159"/>
      <c r="D85" s="160"/>
      <c r="E85" s="161"/>
      <c r="F85" s="159"/>
      <c r="G85" s="159"/>
      <c r="H85" s="162"/>
      <c r="I85" s="163"/>
      <c r="J85" s="163"/>
    </row>
    <row r="86" spans="1:13" ht="15.75">
      <c r="A86" s="17"/>
      <c r="B86" s="10"/>
      <c r="C86" s="2"/>
      <c r="E86" s="10"/>
      <c r="F86" s="2"/>
      <c r="G86" s="2"/>
      <c r="L86" s="283"/>
      <c r="M86" s="283"/>
    </row>
    <row r="87" spans="1:7" ht="15">
      <c r="A87" s="8"/>
      <c r="B87" s="2"/>
      <c r="C87" s="2"/>
      <c r="E87" s="10"/>
      <c r="F87" s="10"/>
      <c r="G87" s="10"/>
    </row>
    <row r="88" spans="2:7" ht="15">
      <c r="B88" s="10"/>
      <c r="C88" s="2"/>
      <c r="E88" s="10"/>
      <c r="F88" s="2"/>
      <c r="G88" s="2"/>
    </row>
    <row r="89" spans="2:11" ht="15">
      <c r="B89" s="10"/>
      <c r="C89" s="2"/>
      <c r="E89" s="10"/>
      <c r="F89" s="2"/>
      <c r="G89" s="2"/>
      <c r="K89" s="30"/>
    </row>
    <row r="90" spans="2:11" ht="15">
      <c r="B90" s="10"/>
      <c r="C90" s="11"/>
      <c r="D90" s="40"/>
      <c r="E90" s="10"/>
      <c r="F90" s="11"/>
      <c r="G90" s="11"/>
      <c r="H90" s="12"/>
      <c r="K90" s="8"/>
    </row>
    <row r="91" spans="2:11" ht="15">
      <c r="B91" s="10"/>
      <c r="C91" s="11"/>
      <c r="D91" s="40"/>
      <c r="E91" s="10"/>
      <c r="F91" s="11"/>
      <c r="G91" s="11"/>
      <c r="H91" s="12"/>
      <c r="K91" s="8"/>
    </row>
    <row r="92" spans="2:11" ht="15">
      <c r="B92" s="10"/>
      <c r="C92" s="11"/>
      <c r="D92" s="40"/>
      <c r="E92" s="10"/>
      <c r="F92" s="11"/>
      <c r="G92" s="11"/>
      <c r="H92" s="12"/>
      <c r="K92" s="8"/>
    </row>
    <row r="93" spans="2:5" ht="15">
      <c r="B93" s="10"/>
      <c r="E93" s="10"/>
    </row>
    <row r="94" spans="2:8" ht="15">
      <c r="B94" s="10"/>
      <c r="C94" s="11"/>
      <c r="D94" s="40"/>
      <c r="E94" s="10"/>
      <c r="F94" s="11"/>
      <c r="G94" s="11"/>
      <c r="H94" s="12"/>
    </row>
    <row r="95" spans="2:8" ht="15">
      <c r="B95" s="10"/>
      <c r="C95" s="11"/>
      <c r="D95" s="40"/>
      <c r="E95" s="10"/>
      <c r="F95" s="11"/>
      <c r="G95" s="11"/>
      <c r="H95" s="12"/>
    </row>
    <row r="96" spans="2:8" ht="15">
      <c r="B96" s="10"/>
      <c r="C96" s="11"/>
      <c r="D96" s="40"/>
      <c r="E96" s="10"/>
      <c r="F96" s="11"/>
      <c r="G96" s="11"/>
      <c r="H96" s="12"/>
    </row>
    <row r="97" spans="2:8" ht="15">
      <c r="B97" s="10"/>
      <c r="C97" s="11"/>
      <c r="D97" s="40"/>
      <c r="E97" s="10"/>
      <c r="F97" s="11"/>
      <c r="G97" s="11"/>
      <c r="H97" s="12"/>
    </row>
    <row r="98" spans="2:8" ht="15">
      <c r="B98" s="10"/>
      <c r="C98" s="11"/>
      <c r="D98" s="40"/>
      <c r="E98" s="10"/>
      <c r="F98" s="11"/>
      <c r="G98" s="11"/>
      <c r="H98" s="12"/>
    </row>
    <row r="99" spans="2:5" ht="15">
      <c r="B99" s="10"/>
      <c r="E99" s="10"/>
    </row>
    <row r="100" spans="2:8" ht="15">
      <c r="B100" s="10"/>
      <c r="C100" s="11"/>
      <c r="D100" s="40"/>
      <c r="E100" s="10"/>
      <c r="F100" s="11"/>
      <c r="G100" s="11"/>
      <c r="H100" s="12"/>
    </row>
    <row r="101" spans="2:8" ht="15">
      <c r="B101" s="10"/>
      <c r="C101" s="11"/>
      <c r="D101" s="40"/>
      <c r="E101" s="10"/>
      <c r="F101" s="11"/>
      <c r="G101" s="11"/>
      <c r="H101" s="12"/>
    </row>
    <row r="102" spans="2:8" ht="15">
      <c r="B102" s="10"/>
      <c r="C102" s="11"/>
      <c r="D102" s="40"/>
      <c r="E102" s="10"/>
      <c r="F102" s="11"/>
      <c r="G102" s="11"/>
      <c r="H102" s="12"/>
    </row>
    <row r="103" spans="2:8" ht="15">
      <c r="B103" s="10"/>
      <c r="C103" s="11"/>
      <c r="D103" s="40"/>
      <c r="E103" s="10"/>
      <c r="F103" s="11"/>
      <c r="G103" s="11"/>
      <c r="H103" s="12"/>
    </row>
    <row r="104" spans="2:8" ht="15">
      <c r="B104" s="10"/>
      <c r="C104" s="11"/>
      <c r="D104" s="40"/>
      <c r="E104" s="10"/>
      <c r="F104" s="11"/>
      <c r="G104" s="11"/>
      <c r="H104" s="12"/>
    </row>
    <row r="105" spans="2:7" ht="15">
      <c r="B105" s="10"/>
      <c r="C105" s="11"/>
      <c r="E105" s="10"/>
      <c r="F105" s="11"/>
      <c r="G105" s="11"/>
    </row>
    <row r="106" spans="2:7" ht="15">
      <c r="B106" s="3"/>
      <c r="C106" s="11"/>
      <c r="E106" s="3"/>
      <c r="F106" s="11"/>
      <c r="G106" s="11"/>
    </row>
    <row r="107" spans="2:7" ht="15">
      <c r="B107" s="3"/>
      <c r="C107" s="11"/>
      <c r="E107" s="3"/>
      <c r="F107" s="11"/>
      <c r="G107" s="11"/>
    </row>
    <row r="108" spans="2:5" ht="15">
      <c r="B108" s="3"/>
      <c r="E108" s="3"/>
    </row>
    <row r="109" spans="2:5" ht="15">
      <c r="B109" s="3"/>
      <c r="E109" s="3"/>
    </row>
    <row r="110" spans="2:8" ht="15">
      <c r="B110" s="13"/>
      <c r="C110" s="5"/>
      <c r="D110" s="41"/>
      <c r="E110" s="13"/>
      <c r="F110" s="5"/>
      <c r="G110" s="5"/>
      <c r="H110" s="5"/>
    </row>
    <row r="111" spans="2:8" ht="15">
      <c r="B111" s="3"/>
      <c r="D111" s="41"/>
      <c r="E111" s="3"/>
      <c r="H111" s="5"/>
    </row>
    <row r="112" spans="2:8" ht="15">
      <c r="B112" s="3"/>
      <c r="D112" s="41"/>
      <c r="E112" s="3"/>
      <c r="H112" s="5"/>
    </row>
    <row r="113" spans="1:5" ht="15.75">
      <c r="A113" s="14"/>
      <c r="B113" s="3"/>
      <c r="E113" s="3"/>
    </row>
    <row r="114" spans="1:9" ht="15.75">
      <c r="A114" s="14"/>
      <c r="B114" s="3"/>
      <c r="E114" s="3"/>
      <c r="I114" s="3"/>
    </row>
    <row r="115" spans="1:11" ht="15.75">
      <c r="A115" s="14"/>
      <c r="B115" s="3"/>
      <c r="C115" s="11"/>
      <c r="D115" s="40"/>
      <c r="E115" s="3"/>
      <c r="F115" s="11"/>
      <c r="G115" s="11"/>
      <c r="H115" s="12"/>
      <c r="J115" s="12"/>
      <c r="K115" s="7"/>
    </row>
    <row r="116" spans="2:8" ht="15">
      <c r="B116" s="3"/>
      <c r="C116" s="11"/>
      <c r="D116" s="40"/>
      <c r="E116" s="3"/>
      <c r="F116" s="11"/>
      <c r="G116" s="11"/>
      <c r="H116" s="12"/>
    </row>
    <row r="117" spans="2:8" ht="15">
      <c r="B117" s="3"/>
      <c r="C117" s="11"/>
      <c r="D117" s="40"/>
      <c r="E117" s="3"/>
      <c r="F117" s="11"/>
      <c r="G117" s="11"/>
      <c r="H117" s="12"/>
    </row>
    <row r="118" spans="2:8" ht="15">
      <c r="B118" s="3"/>
      <c r="C118" s="11"/>
      <c r="D118" s="40"/>
      <c r="E118" s="3"/>
      <c r="F118" s="11"/>
      <c r="G118" s="11"/>
      <c r="H118" s="12"/>
    </row>
    <row r="119" spans="2:8" ht="15">
      <c r="B119" s="3"/>
      <c r="C119" s="11"/>
      <c r="D119" s="40"/>
      <c r="E119" s="3"/>
      <c r="F119" s="11"/>
      <c r="G119" s="11"/>
      <c r="H119" s="12"/>
    </row>
    <row r="120" spans="1:8" ht="15.75">
      <c r="A120" s="6"/>
      <c r="B120" s="3"/>
      <c r="C120" s="11"/>
      <c r="D120" s="40"/>
      <c r="E120" s="3"/>
      <c r="F120" s="11"/>
      <c r="G120" s="11"/>
      <c r="H120" s="12"/>
    </row>
    <row r="121" spans="2:5" ht="15">
      <c r="B121" s="3"/>
      <c r="E121" s="3"/>
    </row>
    <row r="122" spans="1:5" ht="15.75">
      <c r="A122" s="6"/>
      <c r="B122" s="3"/>
      <c r="E122" s="3"/>
    </row>
    <row r="123" spans="1:5" ht="15.75">
      <c r="A123" s="4"/>
      <c r="B123" s="3"/>
      <c r="E123" s="3"/>
    </row>
    <row r="124" spans="2:5" ht="15">
      <c r="B124" s="3"/>
      <c r="E124" s="3"/>
    </row>
    <row r="125" spans="1:8" ht="15.75">
      <c r="A125" s="6"/>
      <c r="C125" s="11"/>
      <c r="D125" s="40"/>
      <c r="F125" s="11"/>
      <c r="G125" s="11"/>
      <c r="H125" s="12"/>
    </row>
    <row r="126" spans="1:7" ht="15.75">
      <c r="A126" s="6"/>
      <c r="C126" s="11"/>
      <c r="F126" s="11"/>
      <c r="G126" s="11"/>
    </row>
    <row r="127" spans="3:7" ht="15">
      <c r="C127" s="11"/>
      <c r="F127" s="11"/>
      <c r="G127" s="11"/>
    </row>
    <row r="128" spans="3:7" ht="15">
      <c r="C128" s="11"/>
      <c r="F128" s="11"/>
      <c r="G128" s="11"/>
    </row>
    <row r="129" spans="3:7" ht="15">
      <c r="C129" s="11"/>
      <c r="F129" s="11"/>
      <c r="G129" s="11"/>
    </row>
    <row r="130" spans="3:7" ht="15">
      <c r="C130" s="11"/>
      <c r="F130" s="11"/>
      <c r="G130" s="11"/>
    </row>
    <row r="131" spans="3:7" ht="15">
      <c r="C131" s="11"/>
      <c r="F131" s="11"/>
      <c r="G131" s="11"/>
    </row>
    <row r="132" spans="3:7" ht="15">
      <c r="C132" s="11"/>
      <c r="F132" s="11"/>
      <c r="G132" s="11"/>
    </row>
    <row r="133" spans="3:7" ht="15">
      <c r="C133" s="11"/>
      <c r="F133" s="11"/>
      <c r="G133" s="11"/>
    </row>
    <row r="134" spans="3:7" ht="15">
      <c r="C134" s="11"/>
      <c r="F134" s="11"/>
      <c r="G134" s="11"/>
    </row>
    <row r="135" spans="3:7" ht="15">
      <c r="C135" s="11"/>
      <c r="F135" s="11"/>
      <c r="G135" s="11"/>
    </row>
    <row r="136" spans="2:5" ht="15">
      <c r="B136" s="5"/>
      <c r="E136" s="5"/>
    </row>
    <row r="137" spans="2:8" ht="15">
      <c r="B137" s="5"/>
      <c r="C137" s="5"/>
      <c r="D137" s="41"/>
      <c r="E137" s="5"/>
      <c r="F137" s="5"/>
      <c r="G137" s="5"/>
      <c r="H137" s="5"/>
    </row>
    <row r="138" spans="4:8" ht="15">
      <c r="D138" s="41"/>
      <c r="H138" s="5"/>
    </row>
    <row r="140" spans="3:7" ht="15">
      <c r="C140" s="11"/>
      <c r="F140" s="11"/>
      <c r="G140" s="11"/>
    </row>
    <row r="141" spans="3:7" ht="15">
      <c r="C141" s="11"/>
      <c r="F141" s="11"/>
      <c r="G141" s="11"/>
    </row>
    <row r="142" spans="3:7" ht="15">
      <c r="C142" s="11"/>
      <c r="F142" s="11"/>
      <c r="G142" s="11"/>
    </row>
    <row r="143" spans="3:7" ht="15">
      <c r="C143" s="11"/>
      <c r="F143" s="11"/>
      <c r="G143" s="11"/>
    </row>
    <row r="144" spans="3:7" ht="15">
      <c r="C144" s="11"/>
      <c r="F144" s="11"/>
      <c r="G144" s="11"/>
    </row>
    <row r="145" spans="3:7" ht="15">
      <c r="C145" s="11"/>
      <c r="F145" s="11"/>
      <c r="G145" s="11"/>
    </row>
    <row r="146" spans="2:8" ht="15">
      <c r="B146" s="9"/>
      <c r="C146" s="15"/>
      <c r="D146" s="42"/>
      <c r="E146" s="9"/>
      <c r="F146" s="15"/>
      <c r="G146" s="15"/>
      <c r="H146" s="9"/>
    </row>
    <row r="147" spans="3:7" ht="15">
      <c r="C147" s="11"/>
      <c r="F147" s="11"/>
      <c r="G147" s="11"/>
    </row>
    <row r="148" spans="3:7" ht="15">
      <c r="C148" s="11"/>
      <c r="F148" s="11"/>
      <c r="G148" s="11"/>
    </row>
    <row r="149" spans="3:7" ht="15">
      <c r="C149" s="11"/>
      <c r="F149" s="11"/>
      <c r="G149" s="11"/>
    </row>
    <row r="150" spans="3:7" ht="15">
      <c r="C150" s="11"/>
      <c r="F150" s="11"/>
      <c r="G150" s="11"/>
    </row>
    <row r="151" spans="3:7" ht="15">
      <c r="C151" s="11"/>
      <c r="F151" s="11"/>
      <c r="G151" s="11"/>
    </row>
    <row r="152" spans="3:7" ht="15">
      <c r="C152" s="11"/>
      <c r="F152" s="11"/>
      <c r="G152" s="11"/>
    </row>
    <row r="153" spans="3:7" ht="15">
      <c r="C153" s="11"/>
      <c r="F153" s="11"/>
      <c r="G153" s="11"/>
    </row>
    <row r="154" spans="3:7" ht="15">
      <c r="C154" s="11"/>
      <c r="F154" s="11"/>
      <c r="G154" s="11"/>
    </row>
    <row r="155" spans="3:7" ht="15">
      <c r="C155" s="11"/>
      <c r="F155" s="11"/>
      <c r="G155" s="11"/>
    </row>
    <row r="156" spans="3:7" ht="15">
      <c r="C156" s="11"/>
      <c r="F156" s="11"/>
      <c r="G156" s="11"/>
    </row>
    <row r="157" spans="3:7" ht="15">
      <c r="C157" s="11"/>
      <c r="F157" s="11"/>
      <c r="G157" s="11"/>
    </row>
    <row r="158" spans="3:7" ht="15">
      <c r="C158" s="11"/>
      <c r="F158" s="11"/>
      <c r="G158" s="11"/>
    </row>
    <row r="159" spans="3:7" ht="15">
      <c r="C159" s="11"/>
      <c r="F159" s="11"/>
      <c r="G159" s="11"/>
    </row>
    <row r="160" spans="3:7" ht="15">
      <c r="C160" s="11"/>
      <c r="F160" s="11"/>
      <c r="G160" s="11"/>
    </row>
    <row r="161" spans="2:8" ht="15">
      <c r="B161" s="9"/>
      <c r="C161" s="15"/>
      <c r="D161" s="42"/>
      <c r="E161" s="9"/>
      <c r="F161" s="15"/>
      <c r="G161" s="15"/>
      <c r="H161" s="9"/>
    </row>
    <row r="162" spans="3:7" ht="15">
      <c r="C162" s="11"/>
      <c r="F162" s="11"/>
      <c r="G162" s="11"/>
    </row>
    <row r="163" spans="2:8" ht="15">
      <c r="B163" s="9"/>
      <c r="C163" s="15"/>
      <c r="D163" s="43"/>
      <c r="E163" s="9"/>
      <c r="F163" s="15"/>
      <c r="G163" s="15"/>
      <c r="H163" s="16"/>
    </row>
    <row r="164" spans="3:7" ht="15">
      <c r="C164" s="11"/>
      <c r="F164" s="11"/>
      <c r="G164" s="11"/>
    </row>
    <row r="165" spans="3:7" ht="15">
      <c r="C165" s="11"/>
      <c r="F165" s="11"/>
      <c r="G165" s="11"/>
    </row>
    <row r="166" spans="3:7" ht="15">
      <c r="C166" s="11"/>
      <c r="F166" s="11"/>
      <c r="G166" s="11"/>
    </row>
    <row r="167" spans="3:7" ht="15">
      <c r="C167" s="11"/>
      <c r="F167" s="11"/>
      <c r="G167" s="11"/>
    </row>
    <row r="168" spans="3:7" ht="15">
      <c r="C168" s="11"/>
      <c r="F168" s="11"/>
      <c r="G168" s="11"/>
    </row>
    <row r="169" spans="3:7" ht="15">
      <c r="C169" s="11"/>
      <c r="F169" s="11"/>
      <c r="G169" s="11"/>
    </row>
    <row r="170" spans="3:7" ht="15">
      <c r="C170" s="11"/>
      <c r="F170" s="11"/>
      <c r="G170" s="11"/>
    </row>
    <row r="171" spans="3:7" ht="15">
      <c r="C171" s="11"/>
      <c r="F171" s="11"/>
      <c r="G171" s="11"/>
    </row>
    <row r="172" spans="3:7" ht="15">
      <c r="C172" s="11"/>
      <c r="F172" s="11"/>
      <c r="G172" s="11"/>
    </row>
    <row r="173" spans="3:7" ht="15">
      <c r="C173" s="11"/>
      <c r="F173" s="11"/>
      <c r="G173" s="11"/>
    </row>
    <row r="174" spans="3:7" ht="15">
      <c r="C174" s="11"/>
      <c r="F174" s="11"/>
      <c r="G174" s="11"/>
    </row>
    <row r="179" spans="4:8" ht="15">
      <c r="D179" s="44"/>
      <c r="H179" s="11"/>
    </row>
    <row r="180" spans="4:8" ht="15">
      <c r="D180" s="44"/>
      <c r="H180" s="11"/>
    </row>
    <row r="181" spans="4:8" ht="15">
      <c r="D181" s="44"/>
      <c r="H181" s="11"/>
    </row>
    <row r="182" spans="4:8" ht="15">
      <c r="D182" s="44"/>
      <c r="H182" s="11"/>
    </row>
    <row r="183" spans="4:8" ht="15">
      <c r="D183" s="44"/>
      <c r="H183" s="11"/>
    </row>
    <row r="184" spans="4:8" ht="15">
      <c r="D184" s="44"/>
      <c r="H184" s="11"/>
    </row>
    <row r="185" spans="4:8" ht="15">
      <c r="D185" s="44"/>
      <c r="H185" s="11"/>
    </row>
    <row r="186" spans="4:8" ht="15">
      <c r="D186" s="44"/>
      <c r="H186" s="11"/>
    </row>
    <row r="187" spans="4:8" ht="15">
      <c r="D187" s="44"/>
      <c r="H187" s="11"/>
    </row>
    <row r="188" spans="4:8" ht="15">
      <c r="D188" s="44"/>
      <c r="H188" s="11"/>
    </row>
    <row r="189" spans="4:8" ht="15">
      <c r="D189" s="44"/>
      <c r="H189" s="11"/>
    </row>
    <row r="190" spans="4:8" ht="15">
      <c r="D190" s="44"/>
      <c r="H190" s="11"/>
    </row>
    <row r="191" spans="4:8" ht="15">
      <c r="D191" s="44"/>
      <c r="H191" s="11"/>
    </row>
  </sheetData>
  <sheetProtection/>
  <mergeCells count="4">
    <mergeCell ref="L86:M86"/>
    <mergeCell ref="A2:A3"/>
    <mergeCell ref="B2:H2"/>
    <mergeCell ref="B83:J83"/>
  </mergeCells>
  <printOptions/>
  <pageMargins left="1.44" right="0.75" top="0.49" bottom="0.31" header="0.5" footer="0.35"/>
  <pageSetup fitToHeight="1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Goodrich</dc:creator>
  <cp:keywords/>
  <dc:description/>
  <cp:lastModifiedBy>Llau, Anthony</cp:lastModifiedBy>
  <cp:lastPrinted>2011-05-11T17:28:00Z</cp:lastPrinted>
  <dcterms:created xsi:type="dcterms:W3CDTF">1997-07-16T19:35:19Z</dcterms:created>
  <dcterms:modified xsi:type="dcterms:W3CDTF">2016-01-12T15:40:29Z</dcterms:modified>
  <cp:category/>
  <cp:version/>
  <cp:contentType/>
  <cp:contentStatus/>
</cp:coreProperties>
</file>