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jury Update Corrections\ED\"/>
    </mc:Choice>
  </mc:AlternateContent>
  <xr:revisionPtr revIDLastSave="0" documentId="13_ncr:1_{3B4E0AE9-7233-4B45-89B4-CA7CE44E0C82}" xr6:coauthVersionLast="40" xr6:coauthVersionMax="40" xr10:uidLastSave="{00000000-0000-0000-0000-000000000000}"/>
  <bookViews>
    <workbookView xWindow="2595" yWindow="2595" windowWidth="21600" windowHeight="11385" tabRatio="870" xr2:uid="{00000000-000D-0000-FFFF-FFFF00000000}"/>
  </bookViews>
  <sheets>
    <sheet name="ED Intent Trends_Age 0-17" sheetId="12" r:id="rId1"/>
    <sheet name="ED Mech Trends_Age 0-17" sheetId="14" r:id="rId2"/>
    <sheet name="ESRI_MAPINFO_SHEET" sheetId="15" state="veryHidden" r:id="rId3"/>
  </sheets>
  <definedNames>
    <definedName name="_xlnm.Print_Area" localSheetId="0">'ED Intent Trends_Age 0-17'!$A$1:$T$22</definedName>
    <definedName name="_xlnm.Print_Area" localSheetId="1">'ED Mech Trends_Age 0-17'!$A$1:$T$44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14" l="1"/>
  <c r="S24" i="14"/>
  <c r="R25" i="14"/>
  <c r="S25" i="14"/>
  <c r="R26" i="14"/>
  <c r="S26" i="14"/>
  <c r="R27" i="14"/>
  <c r="S27" i="14"/>
  <c r="R28" i="14"/>
  <c r="S28" i="14"/>
  <c r="R29" i="14"/>
  <c r="S29" i="14"/>
  <c r="R30" i="14"/>
  <c r="S30" i="14"/>
  <c r="R31" i="14"/>
  <c r="S31" i="14"/>
  <c r="R32" i="14"/>
  <c r="S32" i="14"/>
  <c r="R33" i="14"/>
  <c r="S33" i="14"/>
  <c r="R34" i="14"/>
  <c r="S34" i="14"/>
  <c r="R35" i="14"/>
  <c r="S35" i="14"/>
  <c r="R36" i="14"/>
  <c r="S36" i="14"/>
  <c r="R37" i="14"/>
  <c r="S37" i="14"/>
  <c r="R38" i="14"/>
  <c r="S38" i="14"/>
  <c r="R23" i="14"/>
  <c r="Q8" i="14"/>
  <c r="P5" i="14"/>
  <c r="Q5" i="14"/>
  <c r="R5" i="14"/>
  <c r="S5" i="14"/>
  <c r="P6" i="14"/>
  <c r="Q6" i="14"/>
  <c r="R6" i="14"/>
  <c r="S6" i="14"/>
  <c r="P7" i="14"/>
  <c r="Q7" i="14"/>
  <c r="R7" i="14"/>
  <c r="S7" i="14"/>
  <c r="P8" i="14"/>
  <c r="R8" i="14"/>
  <c r="S8" i="14"/>
  <c r="P9" i="14"/>
  <c r="Q9" i="14"/>
  <c r="R9" i="14"/>
  <c r="S9" i="14"/>
  <c r="P10" i="14"/>
  <c r="Q10" i="14"/>
  <c r="R10" i="14"/>
  <c r="S10" i="14"/>
  <c r="P11" i="14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P17" i="14"/>
  <c r="Q17" i="14"/>
  <c r="R17" i="14"/>
  <c r="S17" i="14"/>
  <c r="P18" i="14"/>
  <c r="Q18" i="14"/>
  <c r="R18" i="14"/>
  <c r="S18" i="14"/>
  <c r="R19" i="14"/>
  <c r="S19" i="14"/>
  <c r="R4" i="14"/>
  <c r="Q4" i="14"/>
  <c r="P4" i="14"/>
  <c r="R13" i="12"/>
  <c r="S13" i="12"/>
  <c r="R14" i="12"/>
  <c r="S14" i="12"/>
  <c r="R15" i="12"/>
  <c r="S15" i="12"/>
  <c r="R16" i="12"/>
  <c r="S16" i="12"/>
  <c r="R12" i="12"/>
  <c r="P5" i="12"/>
  <c r="Q5" i="12" s="1"/>
  <c r="R5" i="12"/>
  <c r="S5" i="12"/>
  <c r="P6" i="12"/>
  <c r="Q6" i="12" s="1"/>
  <c r="R6" i="12"/>
  <c r="S6" i="12"/>
  <c r="P7" i="12"/>
  <c r="Q7" i="12" s="1"/>
  <c r="R7" i="12"/>
  <c r="S7" i="12"/>
  <c r="R8" i="12"/>
  <c r="S8" i="12"/>
  <c r="R4" i="12"/>
  <c r="P4" i="12"/>
  <c r="Q4" i="12" s="1"/>
  <c r="O24" i="14" l="1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M24" i="14"/>
  <c r="M25" i="14"/>
  <c r="M26" i="14"/>
  <c r="M27" i="14"/>
  <c r="M28" i="14"/>
  <c r="M29" i="14"/>
  <c r="M30" i="14"/>
  <c r="M31" i="14"/>
  <c r="M32" i="14"/>
  <c r="M33" i="14"/>
  <c r="M34" i="14"/>
  <c r="M36" i="14"/>
  <c r="M37" i="14"/>
  <c r="L24" i="14"/>
  <c r="P24" i="14" s="1"/>
  <c r="Q24" i="14" s="1"/>
  <c r="L25" i="14"/>
  <c r="P25" i="14" s="1"/>
  <c r="Q25" i="14" s="1"/>
  <c r="L26" i="14"/>
  <c r="P26" i="14" s="1"/>
  <c r="Q26" i="14" s="1"/>
  <c r="L27" i="14"/>
  <c r="P27" i="14" s="1"/>
  <c r="Q27" i="14" s="1"/>
  <c r="L28" i="14"/>
  <c r="P28" i="14" s="1"/>
  <c r="Q28" i="14" s="1"/>
  <c r="L29" i="14"/>
  <c r="P29" i="14" s="1"/>
  <c r="Q29" i="14" s="1"/>
  <c r="L30" i="14"/>
  <c r="P30" i="14" s="1"/>
  <c r="Q30" i="14" s="1"/>
  <c r="L31" i="14"/>
  <c r="P31" i="14" s="1"/>
  <c r="Q31" i="14" s="1"/>
  <c r="L32" i="14"/>
  <c r="P32" i="14" s="1"/>
  <c r="Q32" i="14" s="1"/>
  <c r="L33" i="14"/>
  <c r="P33" i="14" s="1"/>
  <c r="Q33" i="14" s="1"/>
  <c r="L34" i="14"/>
  <c r="P34" i="14" s="1"/>
  <c r="Q34" i="14" s="1"/>
  <c r="L35" i="14"/>
  <c r="P35" i="14" s="1"/>
  <c r="Q35" i="14" s="1"/>
  <c r="L36" i="14"/>
  <c r="P36" i="14" s="1"/>
  <c r="Q36" i="14" s="1"/>
  <c r="L37" i="14"/>
  <c r="P37" i="14" s="1"/>
  <c r="Q37" i="14" s="1"/>
  <c r="L23" i="14"/>
  <c r="P23" i="14" s="1"/>
  <c r="Q23" i="14" s="1"/>
  <c r="M23" i="14"/>
  <c r="N23" i="14"/>
  <c r="O23" i="14"/>
  <c r="O13" i="12"/>
  <c r="O14" i="12"/>
  <c r="O15" i="12"/>
  <c r="O16" i="12"/>
  <c r="N13" i="12"/>
  <c r="N14" i="12"/>
  <c r="N15" i="12"/>
  <c r="N16" i="12"/>
  <c r="M13" i="12"/>
  <c r="M14" i="12"/>
  <c r="M15" i="12"/>
  <c r="M16" i="12"/>
  <c r="L13" i="12"/>
  <c r="P13" i="12" s="1"/>
  <c r="Q13" i="12" s="1"/>
  <c r="L14" i="12"/>
  <c r="P14" i="12" s="1"/>
  <c r="Q14" i="12" s="1"/>
  <c r="L15" i="12"/>
  <c r="P15" i="12" s="1"/>
  <c r="Q15" i="12" s="1"/>
  <c r="L12" i="12"/>
  <c r="P12" i="12" s="1"/>
  <c r="Q12" i="12" s="1"/>
  <c r="M12" i="12"/>
  <c r="N12" i="12"/>
  <c r="O12" i="12"/>
  <c r="M19" i="14" l="1"/>
  <c r="M38" i="14" s="1"/>
  <c r="N19" i="14"/>
  <c r="O19" i="14"/>
  <c r="N8" i="12"/>
  <c r="O8" i="12"/>
  <c r="M8" i="12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12" i="12"/>
  <c r="K13" i="12"/>
  <c r="K14" i="12"/>
  <c r="K15" i="12"/>
  <c r="K16" i="12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8" i="12"/>
  <c r="J16" i="12" s="1"/>
  <c r="I8" i="12"/>
  <c r="J12" i="12"/>
  <c r="J13" i="12"/>
  <c r="J14" i="12"/>
  <c r="J15" i="12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12" i="12"/>
  <c r="I13" i="12"/>
  <c r="I14" i="12"/>
  <c r="I15" i="12"/>
  <c r="I16" i="12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S4" i="14"/>
  <c r="H12" i="12"/>
  <c r="H13" i="12"/>
  <c r="H14" i="12"/>
  <c r="H15" i="12"/>
  <c r="H8" i="12"/>
  <c r="H16" i="12" s="1"/>
  <c r="E8" i="12"/>
  <c r="E16" i="12" s="1"/>
  <c r="B8" i="12"/>
  <c r="C8" i="12"/>
  <c r="C16" i="12" s="1"/>
  <c r="D8" i="12"/>
  <c r="D16" i="12" s="1"/>
  <c r="F8" i="12"/>
  <c r="F16" i="12"/>
  <c r="G8" i="12"/>
  <c r="G38" i="14"/>
  <c r="B38" i="14"/>
  <c r="G24" i="14"/>
  <c r="B24" i="14"/>
  <c r="G25" i="14"/>
  <c r="B25" i="14"/>
  <c r="G26" i="14"/>
  <c r="B26" i="14"/>
  <c r="G27" i="14"/>
  <c r="B27" i="14"/>
  <c r="G28" i="14"/>
  <c r="B28" i="14"/>
  <c r="G29" i="14"/>
  <c r="B29" i="14"/>
  <c r="G30" i="14"/>
  <c r="B30" i="14"/>
  <c r="G31" i="14"/>
  <c r="B31" i="14"/>
  <c r="G32" i="14"/>
  <c r="B32" i="14"/>
  <c r="G33" i="14"/>
  <c r="B33" i="14"/>
  <c r="G34" i="14"/>
  <c r="B34" i="14"/>
  <c r="G35" i="14"/>
  <c r="B35" i="14"/>
  <c r="G36" i="14"/>
  <c r="B36" i="14"/>
  <c r="G37" i="14"/>
  <c r="B37" i="14"/>
  <c r="G23" i="14"/>
  <c r="B23" i="14"/>
  <c r="S23" i="14" s="1"/>
  <c r="E38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23" i="14"/>
  <c r="G13" i="12"/>
  <c r="B13" i="12"/>
  <c r="G14" i="12"/>
  <c r="B14" i="12"/>
  <c r="G15" i="12"/>
  <c r="B15" i="12"/>
  <c r="G12" i="12"/>
  <c r="B12" i="12"/>
  <c r="S12" i="12" s="1"/>
  <c r="E13" i="12"/>
  <c r="E14" i="12"/>
  <c r="E15" i="12"/>
  <c r="E12" i="12"/>
  <c r="F26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5" i="14"/>
  <c r="F24" i="14"/>
  <c r="F23" i="14"/>
  <c r="D38" i="14"/>
  <c r="C38" i="14"/>
  <c r="D37" i="14"/>
  <c r="C37" i="14"/>
  <c r="D36" i="14"/>
  <c r="C36" i="14"/>
  <c r="D35" i="14"/>
  <c r="C35" i="14"/>
  <c r="D34" i="14"/>
  <c r="C34" i="14"/>
  <c r="D33" i="14"/>
  <c r="C33" i="14"/>
  <c r="D32" i="14"/>
  <c r="C32" i="14"/>
  <c r="D31" i="14"/>
  <c r="C31" i="14"/>
  <c r="D30" i="14"/>
  <c r="C30" i="14"/>
  <c r="D29" i="14"/>
  <c r="C29" i="14"/>
  <c r="D28" i="14"/>
  <c r="C28" i="14"/>
  <c r="D27" i="14"/>
  <c r="C27" i="14"/>
  <c r="D26" i="14"/>
  <c r="C26" i="14"/>
  <c r="D25" i="14"/>
  <c r="C25" i="14"/>
  <c r="D24" i="14"/>
  <c r="C24" i="14"/>
  <c r="D23" i="14"/>
  <c r="C23" i="14"/>
  <c r="F15" i="12"/>
  <c r="F14" i="12"/>
  <c r="F13" i="12"/>
  <c r="F12" i="12"/>
  <c r="S4" i="12"/>
  <c r="D15" i="12"/>
  <c r="C15" i="12"/>
  <c r="D14" i="12"/>
  <c r="C14" i="12"/>
  <c r="D13" i="12"/>
  <c r="C13" i="12"/>
  <c r="D12" i="12"/>
  <c r="C12" i="12"/>
  <c r="G16" i="12"/>
  <c r="B16" i="12"/>
  <c r="L38" i="14" l="1"/>
  <c r="P38" i="14" s="1"/>
  <c r="Q38" i="14" s="1"/>
  <c r="P19" i="14"/>
  <c r="Q19" i="14"/>
  <c r="L16" i="12"/>
  <c r="P16" i="12" s="1"/>
  <c r="Q16" i="12" s="1"/>
  <c r="P8" i="12"/>
  <c r="Q8" i="12" s="1"/>
</calcChain>
</file>

<file path=xl/sharedStrings.xml><?xml version="1.0" encoding="utf-8"?>
<sst xmlns="http://schemas.openxmlformats.org/spreadsheetml/2006/main" count="388" uniqueCount="38">
  <si>
    <t>Cut, Pierce</t>
  </si>
  <si>
    <t>Fall</t>
  </si>
  <si>
    <t>Fire, Flame</t>
  </si>
  <si>
    <t>Firearm</t>
  </si>
  <si>
    <t>Other Transport</t>
  </si>
  <si>
    <t>Poison</t>
  </si>
  <si>
    <t>% Change</t>
  </si>
  <si>
    <t>Change</t>
  </si>
  <si>
    <t>Motorcycle</t>
  </si>
  <si>
    <t>Pedal Cyclist</t>
  </si>
  <si>
    <t>Pedestrian</t>
  </si>
  <si>
    <t>Motor Vehicle Occupant</t>
  </si>
  <si>
    <t>N</t>
  </si>
  <si>
    <t>Hot Substance</t>
  </si>
  <si>
    <t>Struck By/Against</t>
  </si>
  <si>
    <t>Natural, Environmental</t>
  </si>
  <si>
    <t>Overexertion</t>
  </si>
  <si>
    <t>Mechanism</t>
  </si>
  <si>
    <t>rate*</t>
  </si>
  <si>
    <t>County Population</t>
  </si>
  <si>
    <t>Unintentional</t>
  </si>
  <si>
    <t>Self-Inflicted</t>
  </si>
  <si>
    <t>Assault</t>
  </si>
  <si>
    <t>Undetermined</t>
  </si>
  <si>
    <t>Intent</t>
  </si>
  <si>
    <t>All Injury ED Visits</t>
  </si>
  <si>
    <t>Source: Emergency Dept. Data, Florida Agency for Health Care Administration</t>
  </si>
  <si>
    <t>* Rate per 100,000 population; rates not calculated for years with &lt; 10 injuries</t>
  </si>
  <si>
    <t>Undetermined/Other</t>
  </si>
  <si>
    <t>Drowning</t>
  </si>
  <si>
    <t>2015-2018</t>
  </si>
  <si>
    <t>2005-2018</t>
  </si>
  <si>
    <t>Red percentages indicate this injury type increased in 2018</t>
  </si>
  <si>
    <t>Blue percentages indicate this injury type decreased in 2018</t>
  </si>
  <si>
    <t>* In October 2015 the ICD changed from ICD-9 to ICD 10, some values may be missing. Use caution when interpreting data.</t>
  </si>
  <si>
    <t>Trends and Percent Change in Select Causes of Injury ED Visits, Miami-Dade County Residents, Age 0-17, 2005-2018</t>
  </si>
  <si>
    <t>Natural, Environmental has been changed to Natural Environmental, Other since October 2015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</si>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</sst>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8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8"/>
      <name val="MS Sans Serif"/>
    </font>
    <font>
      <b/>
      <sz val="11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3333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Fill="1"/>
    <xf numFmtId="165" fontId="7" fillId="0" borderId="1" xfId="0" applyNumberFormat="1" applyFont="1" applyFill="1" applyBorder="1"/>
    <xf numFmtId="3" fontId="7" fillId="0" borderId="2" xfId="0" applyNumberFormat="1" applyFont="1" applyFill="1" applyBorder="1"/>
    <xf numFmtId="0" fontId="8" fillId="0" borderId="0" xfId="1" applyFont="1" applyFill="1" applyAlignment="1">
      <alignment vertical="center"/>
    </xf>
    <xf numFmtId="0" fontId="5" fillId="0" borderId="0" xfId="1" applyFont="1" applyFill="1"/>
    <xf numFmtId="0" fontId="2" fillId="0" borderId="0" xfId="1" applyFont="1"/>
    <xf numFmtId="3" fontId="7" fillId="0" borderId="1" xfId="1" applyNumberFormat="1" applyFont="1" applyFill="1" applyBorder="1" applyAlignment="1">
      <alignment horizontal="right"/>
    </xf>
    <xf numFmtId="3" fontId="7" fillId="0" borderId="3" xfId="1" applyNumberFormat="1" applyFont="1" applyFill="1" applyBorder="1"/>
    <xf numFmtId="3" fontId="7" fillId="0" borderId="4" xfId="1" applyNumberFormat="1" applyFont="1" applyFill="1" applyBorder="1" applyAlignment="1">
      <alignment horizontal="right"/>
    </xf>
    <xf numFmtId="0" fontId="5" fillId="0" borderId="0" xfId="1" applyFont="1" applyFill="1" applyBorder="1"/>
    <xf numFmtId="165" fontId="7" fillId="0" borderId="1" xfId="1" applyNumberFormat="1" applyFont="1" applyFill="1" applyBorder="1" applyAlignment="1">
      <alignment horizontal="right"/>
    </xf>
    <xf numFmtId="165" fontId="7" fillId="0" borderId="4" xfId="1" applyNumberFormat="1" applyFont="1" applyFill="1" applyBorder="1" applyAlignment="1">
      <alignment horizontal="right"/>
    </xf>
    <xf numFmtId="3" fontId="7" fillId="0" borderId="5" xfId="0" applyNumberFormat="1" applyFont="1" applyFill="1" applyBorder="1"/>
    <xf numFmtId="3" fontId="7" fillId="0" borderId="3" xfId="0" applyNumberFormat="1" applyFont="1" applyFill="1" applyBorder="1"/>
    <xf numFmtId="165" fontId="7" fillId="0" borderId="4" xfId="0" applyNumberFormat="1" applyFont="1" applyFill="1" applyBorder="1"/>
    <xf numFmtId="165" fontId="7" fillId="0" borderId="5" xfId="1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0" xfId="1" applyNumberFormat="1" applyFont="1" applyFill="1" applyBorder="1"/>
    <xf numFmtId="164" fontId="9" fillId="0" borderId="7" xfId="1" applyNumberFormat="1" applyFont="1" applyFill="1" applyBorder="1" applyAlignment="1">
      <alignment horizontal="right"/>
    </xf>
    <xf numFmtId="164" fontId="10" fillId="0" borderId="7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0" fontId="7" fillId="2" borderId="10" xfId="1" applyFont="1" applyFill="1" applyBorder="1"/>
    <xf numFmtId="0" fontId="5" fillId="2" borderId="11" xfId="1" applyFont="1" applyFill="1" applyBorder="1" applyAlignment="1">
      <alignment horizontal="right"/>
    </xf>
    <xf numFmtId="0" fontId="5" fillId="2" borderId="12" xfId="1" applyFont="1" applyFill="1" applyBorder="1" applyAlignment="1">
      <alignment horizontal="right"/>
    </xf>
    <xf numFmtId="0" fontId="5" fillId="2" borderId="13" xfId="1" applyFont="1" applyFill="1" applyBorder="1" applyAlignment="1">
      <alignment horizontal="right"/>
    </xf>
    <xf numFmtId="0" fontId="4" fillId="2" borderId="14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right"/>
    </xf>
    <xf numFmtId="0" fontId="4" fillId="2" borderId="16" xfId="1" applyFont="1" applyFill="1" applyBorder="1" applyAlignment="1">
      <alignment horizontal="right"/>
    </xf>
    <xf numFmtId="0" fontId="4" fillId="2" borderId="17" xfId="1" applyFont="1" applyFill="1" applyBorder="1" applyAlignment="1">
      <alignment horizontal="right"/>
    </xf>
    <xf numFmtId="0" fontId="4" fillId="2" borderId="18" xfId="1" applyFont="1" applyFill="1" applyBorder="1" applyAlignment="1">
      <alignment horizontal="right"/>
    </xf>
    <xf numFmtId="0" fontId="12" fillId="0" borderId="0" xfId="1" applyFont="1" applyFill="1"/>
    <xf numFmtId="0" fontId="7" fillId="0" borderId="19" xfId="0" applyFont="1" applyFill="1" applyBorder="1" applyAlignment="1">
      <alignment horizontal="right"/>
    </xf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3" fontId="7" fillId="0" borderId="21" xfId="1" applyNumberFormat="1" applyFont="1" applyFill="1" applyBorder="1"/>
    <xf numFmtId="165" fontId="7" fillId="0" borderId="22" xfId="0" applyNumberFormat="1" applyFont="1" applyFill="1" applyBorder="1"/>
    <xf numFmtId="165" fontId="7" fillId="0" borderId="22" xfId="1" applyNumberFormat="1" applyFont="1" applyFill="1" applyBorder="1" applyAlignment="1">
      <alignment horizontal="right"/>
    </xf>
    <xf numFmtId="3" fontId="7" fillId="0" borderId="23" xfId="0" applyNumberFormat="1" applyFont="1" applyFill="1" applyBorder="1"/>
    <xf numFmtId="3" fontId="7" fillId="0" borderId="22" xfId="0" applyNumberFormat="1" applyFont="1" applyFill="1" applyBorder="1"/>
    <xf numFmtId="0" fontId="1" fillId="3" borderId="0" xfId="1" applyFill="1"/>
    <xf numFmtId="0" fontId="0" fillId="3" borderId="0" xfId="0" applyFill="1"/>
    <xf numFmtId="0" fontId="3" fillId="3" borderId="0" xfId="1" applyFont="1" applyFill="1" applyAlignment="1">
      <alignment horizontal="left"/>
    </xf>
    <xf numFmtId="3" fontId="3" fillId="3" borderId="0" xfId="1" applyNumberFormat="1" applyFont="1" applyFill="1"/>
    <xf numFmtId="0" fontId="7" fillId="3" borderId="0" xfId="1" applyFont="1" applyFill="1"/>
    <xf numFmtId="0" fontId="3" fillId="3" borderId="0" xfId="1" applyFont="1" applyFill="1"/>
    <xf numFmtId="0" fontId="3" fillId="3" borderId="0" xfId="0" applyFont="1" applyFill="1"/>
    <xf numFmtId="0" fontId="0" fillId="3" borderId="0" xfId="0" applyFill="1" applyBorder="1"/>
    <xf numFmtId="3" fontId="7" fillId="0" borderId="11" xfId="0" applyNumberFormat="1" applyFont="1" applyFill="1" applyBorder="1"/>
    <xf numFmtId="0" fontId="13" fillId="3" borderId="0" xfId="0" applyFont="1" applyFill="1"/>
    <xf numFmtId="0" fontId="14" fillId="3" borderId="0" xfId="0" applyFont="1" applyFill="1"/>
    <xf numFmtId="0" fontId="14" fillId="0" borderId="0" xfId="0" applyFont="1"/>
    <xf numFmtId="164" fontId="15" fillId="0" borderId="0" xfId="1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164" fontId="15" fillId="0" borderId="3" xfId="1" applyNumberFormat="1" applyFont="1" applyFill="1" applyBorder="1" applyAlignment="1">
      <alignment horizontal="right"/>
    </xf>
    <xf numFmtId="3" fontId="3" fillId="0" borderId="0" xfId="0" applyNumberFormat="1" applyFont="1"/>
    <xf numFmtId="164" fontId="15" fillId="0" borderId="7" xfId="1" applyNumberFormat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164" fontId="16" fillId="0" borderId="7" xfId="1" applyNumberFormat="1" applyFont="1" applyFill="1" applyBorder="1" applyAlignment="1">
      <alignment horizontal="right"/>
    </xf>
    <xf numFmtId="164" fontId="16" fillId="0" borderId="9" xfId="1" applyNumberFormat="1" applyFont="1" applyFill="1" applyBorder="1" applyAlignment="1">
      <alignment horizontal="right"/>
    </xf>
    <xf numFmtId="0" fontId="5" fillId="2" borderId="23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5" fillId="2" borderId="2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FA3845F-EB88-4692-A5D3-7A3FFD6D764E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5"/>
  <sheetViews>
    <sheetView tabSelected="1" zoomScale="90" zoomScaleNormal="90" workbookViewId="0">
      <selection activeCell="Q7" sqref="Q7"/>
    </sheetView>
  </sheetViews>
  <sheetFormatPr defaultRowHeight="12" x14ac:dyDescent="0.2"/>
  <cols>
    <col min="1" max="1" width="21.5703125" style="2" customWidth="1"/>
    <col min="2" max="3" width="9.28515625" style="2" bestFit="1" customWidth="1"/>
    <col min="4" max="4" width="9.28515625" style="2" customWidth="1"/>
    <col min="5" max="15" width="9" style="2" customWidth="1"/>
    <col min="16" max="16" width="10.28515625" style="2" customWidth="1"/>
    <col min="17" max="17" width="11" style="2" customWidth="1"/>
    <col min="18" max="18" width="9.85546875" style="2" customWidth="1"/>
    <col min="19" max="19" width="11.5703125" style="2" customWidth="1"/>
    <col min="20" max="55" width="9.140625" style="2"/>
    <col min="56" max="16384" width="9.140625" style="1"/>
  </cols>
  <sheetData>
    <row r="1" spans="1:20" customFormat="1" ht="24.75" customHeight="1" thickBot="1" x14ac:dyDescent="0.3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7"/>
      <c r="R1" s="7"/>
      <c r="S1" s="7"/>
      <c r="T1" s="44"/>
    </row>
    <row r="2" spans="1:20" customFormat="1" ht="15" x14ac:dyDescent="0.25">
      <c r="A2" s="25"/>
      <c r="B2" s="26">
        <v>2005</v>
      </c>
      <c r="C2" s="27">
        <v>2006</v>
      </c>
      <c r="D2" s="26">
        <v>2007</v>
      </c>
      <c r="E2" s="27">
        <v>2008</v>
      </c>
      <c r="F2" s="26">
        <v>2009</v>
      </c>
      <c r="G2" s="26">
        <v>2010</v>
      </c>
      <c r="H2" s="26">
        <v>2011</v>
      </c>
      <c r="I2" s="26">
        <v>2012</v>
      </c>
      <c r="J2" s="26">
        <v>2013</v>
      </c>
      <c r="K2" s="26">
        <v>2014</v>
      </c>
      <c r="L2" s="26">
        <v>2015</v>
      </c>
      <c r="M2" s="26">
        <v>2016</v>
      </c>
      <c r="N2" s="26">
        <v>2017</v>
      </c>
      <c r="O2" s="26">
        <v>2018</v>
      </c>
      <c r="P2" s="64" t="s">
        <v>30</v>
      </c>
      <c r="Q2" s="65"/>
      <c r="R2" s="64" t="s">
        <v>31</v>
      </c>
      <c r="S2" s="66"/>
      <c r="T2" s="50"/>
    </row>
    <row r="3" spans="1:20" customFormat="1" ht="15.75" thickBot="1" x14ac:dyDescent="0.3">
      <c r="A3" s="28" t="s">
        <v>24</v>
      </c>
      <c r="B3" s="29" t="s">
        <v>12</v>
      </c>
      <c r="C3" s="30" t="s">
        <v>12</v>
      </c>
      <c r="D3" s="29" t="s">
        <v>12</v>
      </c>
      <c r="E3" s="29" t="s">
        <v>12</v>
      </c>
      <c r="F3" s="29" t="s">
        <v>12</v>
      </c>
      <c r="G3" s="29" t="s">
        <v>12</v>
      </c>
      <c r="H3" s="29" t="s">
        <v>12</v>
      </c>
      <c r="I3" s="29" t="s">
        <v>12</v>
      </c>
      <c r="J3" s="29" t="s">
        <v>12</v>
      </c>
      <c r="K3" s="29" t="s">
        <v>12</v>
      </c>
      <c r="L3" s="29" t="s">
        <v>12</v>
      </c>
      <c r="M3" s="29" t="s">
        <v>12</v>
      </c>
      <c r="N3" s="29" t="s">
        <v>12</v>
      </c>
      <c r="O3" s="29" t="s">
        <v>12</v>
      </c>
      <c r="P3" s="31" t="s">
        <v>7</v>
      </c>
      <c r="Q3" s="32" t="s">
        <v>6</v>
      </c>
      <c r="R3" s="31" t="s">
        <v>7</v>
      </c>
      <c r="S3" s="33" t="s">
        <v>6</v>
      </c>
      <c r="T3" s="50"/>
    </row>
    <row r="4" spans="1:20" customFormat="1" ht="16.5" customHeight="1" x14ac:dyDescent="0.2">
      <c r="A4" s="18" t="s">
        <v>20</v>
      </c>
      <c r="B4" s="41">
        <v>46514</v>
      </c>
      <c r="C4" s="4">
        <v>46796</v>
      </c>
      <c r="D4" s="19">
        <v>45935</v>
      </c>
      <c r="E4" s="20">
        <v>47427</v>
      </c>
      <c r="F4" s="20">
        <v>48175</v>
      </c>
      <c r="G4" s="20">
        <v>49803</v>
      </c>
      <c r="H4" s="20">
        <v>53034</v>
      </c>
      <c r="I4" s="20">
        <v>55548</v>
      </c>
      <c r="J4" s="20">
        <v>54719</v>
      </c>
      <c r="K4" s="20">
        <v>53836</v>
      </c>
      <c r="L4" s="20">
        <v>56184</v>
      </c>
      <c r="M4" s="20">
        <v>54337</v>
      </c>
      <c r="N4" s="20">
        <v>53614</v>
      </c>
      <c r="O4" s="20">
        <v>49638</v>
      </c>
      <c r="P4" s="8">
        <f>O4-L4</f>
        <v>-6546</v>
      </c>
      <c r="Q4" s="55">
        <f>P4/L4</f>
        <v>-0.11651003844510893</v>
      </c>
      <c r="R4" s="8">
        <f>O4-B4</f>
        <v>3124</v>
      </c>
      <c r="S4" s="62">
        <f>R4/B4</f>
        <v>6.7162574708689859E-2</v>
      </c>
      <c r="T4" s="44"/>
    </row>
    <row r="5" spans="1:20" customFormat="1" ht="16.5" customHeight="1" x14ac:dyDescent="0.2">
      <c r="A5" s="35" t="s">
        <v>21</v>
      </c>
      <c r="B5" s="42">
        <v>166</v>
      </c>
      <c r="C5" s="36">
        <v>165</v>
      </c>
      <c r="D5" s="37">
        <v>155</v>
      </c>
      <c r="E5" s="38">
        <v>142</v>
      </c>
      <c r="F5" s="38">
        <v>148</v>
      </c>
      <c r="G5" s="38">
        <v>157</v>
      </c>
      <c r="H5" s="20">
        <v>190</v>
      </c>
      <c r="I5" s="20">
        <v>229</v>
      </c>
      <c r="J5" s="20">
        <v>228</v>
      </c>
      <c r="K5" s="20">
        <v>210</v>
      </c>
      <c r="L5" s="20">
        <v>292</v>
      </c>
      <c r="M5" s="20">
        <v>297</v>
      </c>
      <c r="N5" s="20">
        <v>304</v>
      </c>
      <c r="O5" s="20">
        <v>317</v>
      </c>
      <c r="P5" s="8">
        <f t="shared" ref="P5:P8" si="0">O5-L5</f>
        <v>25</v>
      </c>
      <c r="Q5" s="56">
        <f t="shared" ref="Q5:Q8" si="1">P5/L5</f>
        <v>8.5616438356164379E-2</v>
      </c>
      <c r="R5" s="8">
        <f t="shared" ref="R5:R8" si="2">O5-B5</f>
        <v>151</v>
      </c>
      <c r="S5" s="62">
        <f t="shared" ref="S5:S8" si="3">R5/B5</f>
        <v>0.90963855421686746</v>
      </c>
      <c r="T5" s="44"/>
    </row>
    <row r="6" spans="1:20" customFormat="1" ht="16.5" customHeight="1" x14ac:dyDescent="0.2">
      <c r="A6" s="35" t="s">
        <v>22</v>
      </c>
      <c r="B6" s="42">
        <v>993</v>
      </c>
      <c r="C6" s="36">
        <v>1015</v>
      </c>
      <c r="D6" s="37">
        <v>1058</v>
      </c>
      <c r="E6" s="38">
        <v>1113</v>
      </c>
      <c r="F6" s="38">
        <v>1093</v>
      </c>
      <c r="G6" s="38">
        <v>1004</v>
      </c>
      <c r="H6" s="20">
        <v>922</v>
      </c>
      <c r="I6" s="20">
        <v>908</v>
      </c>
      <c r="J6" s="20">
        <v>796</v>
      </c>
      <c r="K6" s="20">
        <v>703</v>
      </c>
      <c r="L6" s="20">
        <v>765</v>
      </c>
      <c r="M6" s="20">
        <v>738</v>
      </c>
      <c r="N6" s="20">
        <v>717</v>
      </c>
      <c r="O6" s="20">
        <v>669</v>
      </c>
      <c r="P6" s="8">
        <f t="shared" si="0"/>
        <v>-96</v>
      </c>
      <c r="Q6" s="55">
        <f t="shared" si="1"/>
        <v>-0.12549019607843137</v>
      </c>
      <c r="R6" s="8">
        <f t="shared" si="2"/>
        <v>-324</v>
      </c>
      <c r="S6" s="59">
        <f t="shared" si="3"/>
        <v>-0.32628398791540786</v>
      </c>
      <c r="T6" s="44"/>
    </row>
    <row r="7" spans="1:20" customFormat="1" ht="16.5" customHeight="1" x14ac:dyDescent="0.2">
      <c r="A7" s="35" t="s">
        <v>28</v>
      </c>
      <c r="B7" s="42">
        <v>186</v>
      </c>
      <c r="C7" s="36">
        <v>172</v>
      </c>
      <c r="D7" s="37">
        <v>208</v>
      </c>
      <c r="E7" s="38">
        <v>241</v>
      </c>
      <c r="F7" s="38">
        <v>265</v>
      </c>
      <c r="G7" s="38">
        <v>280</v>
      </c>
      <c r="H7" s="20">
        <v>279</v>
      </c>
      <c r="I7" s="20">
        <v>262</v>
      </c>
      <c r="J7" s="20">
        <v>257</v>
      </c>
      <c r="K7" s="20">
        <v>266</v>
      </c>
      <c r="L7" s="20">
        <v>232</v>
      </c>
      <c r="M7" s="20">
        <v>163</v>
      </c>
      <c r="N7" s="20">
        <v>148</v>
      </c>
      <c r="O7" s="20">
        <v>233</v>
      </c>
      <c r="P7" s="8">
        <f t="shared" si="0"/>
        <v>1</v>
      </c>
      <c r="Q7" s="56">
        <f t="shared" si="1"/>
        <v>4.3103448275862068E-3</v>
      </c>
      <c r="R7" s="8">
        <f t="shared" si="2"/>
        <v>47</v>
      </c>
      <c r="S7" s="62">
        <f t="shared" si="3"/>
        <v>0.25268817204301075</v>
      </c>
      <c r="T7" s="44"/>
    </row>
    <row r="8" spans="1:20" customFormat="1" ht="21" customHeight="1" thickBot="1" x14ac:dyDescent="0.25">
      <c r="A8" s="23" t="s">
        <v>25</v>
      </c>
      <c r="B8" s="15">
        <f t="shared" ref="B8:J8" si="4">SUM(B4:B7)</f>
        <v>47859</v>
      </c>
      <c r="C8" s="15">
        <f t="shared" si="4"/>
        <v>48148</v>
      </c>
      <c r="D8" s="15">
        <f t="shared" si="4"/>
        <v>47356</v>
      </c>
      <c r="E8" s="15">
        <f t="shared" si="4"/>
        <v>48923</v>
      </c>
      <c r="F8" s="15">
        <f t="shared" si="4"/>
        <v>49681</v>
      </c>
      <c r="G8" s="15">
        <f t="shared" si="4"/>
        <v>51244</v>
      </c>
      <c r="H8" s="15">
        <f t="shared" si="4"/>
        <v>54425</v>
      </c>
      <c r="I8" s="15">
        <f t="shared" si="4"/>
        <v>56947</v>
      </c>
      <c r="J8" s="15">
        <f t="shared" si="4"/>
        <v>56000</v>
      </c>
      <c r="K8" s="15">
        <v>56896</v>
      </c>
      <c r="L8" s="15">
        <v>57473</v>
      </c>
      <c r="M8" s="15">
        <f>SUM(M4:M7)</f>
        <v>55535</v>
      </c>
      <c r="N8" s="15">
        <f t="shared" ref="N8:O8" si="5">SUM(N4:N7)</f>
        <v>54783</v>
      </c>
      <c r="O8" s="15">
        <f t="shared" si="5"/>
        <v>50857</v>
      </c>
      <c r="P8" s="10">
        <f t="shared" si="0"/>
        <v>-6616</v>
      </c>
      <c r="Q8" s="57">
        <f t="shared" si="1"/>
        <v>-0.11511492352930941</v>
      </c>
      <c r="R8" s="10">
        <f t="shared" si="2"/>
        <v>2998</v>
      </c>
      <c r="S8" s="63">
        <f t="shared" si="3"/>
        <v>6.2642345222424206E-2</v>
      </c>
      <c r="T8" s="44"/>
    </row>
    <row r="9" spans="1:20" customFormat="1" ht="15.75" thickBot="1" x14ac:dyDescent="0.3">
      <c r="A9" s="6"/>
      <c r="B9" s="6"/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67"/>
      <c r="Q9" s="68"/>
      <c r="R9" s="67"/>
      <c r="S9" s="68"/>
      <c r="T9" s="44"/>
    </row>
    <row r="10" spans="1:20" customFormat="1" ht="15" x14ac:dyDescent="0.25">
      <c r="A10" s="25"/>
      <c r="B10" s="26">
        <v>2005</v>
      </c>
      <c r="C10" s="27">
        <v>2006</v>
      </c>
      <c r="D10" s="26">
        <v>2007</v>
      </c>
      <c r="E10" s="27">
        <v>2008</v>
      </c>
      <c r="F10" s="26">
        <v>2009</v>
      </c>
      <c r="G10" s="26">
        <v>2010</v>
      </c>
      <c r="H10" s="26">
        <v>2011</v>
      </c>
      <c r="I10" s="26">
        <v>2012</v>
      </c>
      <c r="J10" s="26">
        <v>2013</v>
      </c>
      <c r="K10" s="26">
        <v>2014</v>
      </c>
      <c r="L10" s="26">
        <v>2015</v>
      </c>
      <c r="M10" s="26">
        <v>2016</v>
      </c>
      <c r="N10" s="26">
        <v>2017</v>
      </c>
      <c r="O10" s="26">
        <v>2018</v>
      </c>
      <c r="P10" s="64" t="s">
        <v>30</v>
      </c>
      <c r="Q10" s="65"/>
      <c r="R10" s="64" t="s">
        <v>31</v>
      </c>
      <c r="S10" s="66"/>
      <c r="T10" s="44"/>
    </row>
    <row r="11" spans="1:20" customFormat="1" ht="15.75" thickBot="1" x14ac:dyDescent="0.3">
      <c r="A11" s="28" t="s">
        <v>24</v>
      </c>
      <c r="B11" s="29" t="s">
        <v>18</v>
      </c>
      <c r="C11" s="29" t="s">
        <v>18</v>
      </c>
      <c r="D11" s="29" t="s">
        <v>18</v>
      </c>
      <c r="E11" s="29" t="s">
        <v>18</v>
      </c>
      <c r="F11" s="29" t="s">
        <v>18</v>
      </c>
      <c r="G11" s="29" t="s">
        <v>18</v>
      </c>
      <c r="H11" s="29" t="s">
        <v>18</v>
      </c>
      <c r="I11" s="29" t="s">
        <v>18</v>
      </c>
      <c r="J11" s="29" t="s">
        <v>18</v>
      </c>
      <c r="K11" s="29" t="s">
        <v>18</v>
      </c>
      <c r="L11" s="29" t="s">
        <v>18</v>
      </c>
      <c r="M11" s="29" t="s">
        <v>18</v>
      </c>
      <c r="N11" s="29" t="s">
        <v>18</v>
      </c>
      <c r="O11" s="29" t="s">
        <v>18</v>
      </c>
      <c r="P11" s="31" t="s">
        <v>7</v>
      </c>
      <c r="Q11" s="32" t="s">
        <v>6</v>
      </c>
      <c r="R11" s="31" t="s">
        <v>7</v>
      </c>
      <c r="S11" s="33" t="s">
        <v>6</v>
      </c>
      <c r="T11" s="44"/>
    </row>
    <row r="12" spans="1:20" customFormat="1" ht="16.5" customHeight="1" x14ac:dyDescent="0.2">
      <c r="A12" s="18" t="s">
        <v>20</v>
      </c>
      <c r="B12" s="3">
        <f t="shared" ref="B12:O12" si="6">(B4/B$18)*100000</f>
        <v>7917.3035482673986</v>
      </c>
      <c r="C12" s="3">
        <f t="shared" si="6"/>
        <v>7939.1146791169858</v>
      </c>
      <c r="D12" s="3">
        <f t="shared" si="6"/>
        <v>7753.8418948846765</v>
      </c>
      <c r="E12" s="12">
        <f t="shared" si="6"/>
        <v>7964.4457281807745</v>
      </c>
      <c r="F12" s="12">
        <f t="shared" si="6"/>
        <v>8104.9342940926099</v>
      </c>
      <c r="G12" s="12">
        <f t="shared" si="6"/>
        <v>9113.8003539162273</v>
      </c>
      <c r="H12" s="12">
        <f t="shared" si="6"/>
        <v>9659.440694451021</v>
      </c>
      <c r="I12" s="12">
        <f t="shared" si="6"/>
        <v>10071.783304715505</v>
      </c>
      <c r="J12" s="12">
        <f t="shared" si="6"/>
        <v>9782.5873199475827</v>
      </c>
      <c r="K12" s="12">
        <f t="shared" si="6"/>
        <v>9553.1138651107995</v>
      </c>
      <c r="L12" s="12">
        <f t="shared" si="6"/>
        <v>10229.44515856514</v>
      </c>
      <c r="M12" s="12">
        <f t="shared" si="6"/>
        <v>9777.9241368265157</v>
      </c>
      <c r="N12" s="12">
        <f t="shared" si="6"/>
        <v>9539.2296236724633</v>
      </c>
      <c r="O12" s="12">
        <f t="shared" si="6"/>
        <v>8702.9397274348266</v>
      </c>
      <c r="P12" s="12">
        <f>O12-L12</f>
        <v>-1526.5054311303138</v>
      </c>
      <c r="Q12" s="55">
        <f>P12/L12</f>
        <v>-0.14922661077587057</v>
      </c>
      <c r="R12" s="12">
        <f>O12-B12</f>
        <v>785.63617916742805</v>
      </c>
      <c r="S12" s="21">
        <f>R12/B12</f>
        <v>9.9230271313691706E-2</v>
      </c>
      <c r="T12" s="44"/>
    </row>
    <row r="13" spans="1:20" customFormat="1" ht="16.5" customHeight="1" x14ac:dyDescent="0.2">
      <c r="A13" s="35" t="s">
        <v>21</v>
      </c>
      <c r="B13" s="39">
        <f t="shared" ref="B13:O13" si="7">(B5/B$18)*100000</f>
        <v>28.255415337584129</v>
      </c>
      <c r="C13" s="39">
        <f t="shared" si="7"/>
        <v>27.992860972183578</v>
      </c>
      <c r="D13" s="39">
        <f t="shared" si="7"/>
        <v>26.16404688597202</v>
      </c>
      <c r="E13" s="40">
        <f t="shared" si="7"/>
        <v>23.846148679057706</v>
      </c>
      <c r="F13" s="40">
        <f t="shared" si="7"/>
        <v>24.899434883771793</v>
      </c>
      <c r="G13" s="40">
        <f t="shared" si="7"/>
        <v>28.730531405032785</v>
      </c>
      <c r="H13" s="40">
        <f t="shared" si="7"/>
        <v>34.605983556693708</v>
      </c>
      <c r="I13" s="40">
        <f t="shared" si="7"/>
        <v>41.521537711166026</v>
      </c>
      <c r="J13" s="40">
        <f t="shared" si="7"/>
        <v>40.761525410699186</v>
      </c>
      <c r="K13" s="40">
        <f t="shared" si="7"/>
        <v>37.26417103189813</v>
      </c>
      <c r="L13" s="12">
        <f t="shared" si="7"/>
        <v>53.164566180781371</v>
      </c>
      <c r="M13" s="12">
        <f t="shared" si="7"/>
        <v>53.445046076107907</v>
      </c>
      <c r="N13" s="12">
        <f t="shared" si="7"/>
        <v>54.088965673078469</v>
      </c>
      <c r="O13" s="12">
        <f t="shared" si="7"/>
        <v>55.579030049495145</v>
      </c>
      <c r="P13" s="12">
        <f t="shared" ref="P13:P16" si="8">O13-L13</f>
        <v>2.4144638687137743</v>
      </c>
      <c r="Q13" s="56">
        <f t="shared" ref="Q13:Q16" si="9">P13/L13</f>
        <v>4.5414907750843017E-2</v>
      </c>
      <c r="R13" s="12">
        <f t="shared" ref="R13:R16" si="10">O13-B13</f>
        <v>27.323614711911016</v>
      </c>
      <c r="S13" s="21">
        <f t="shared" ref="S13:S16" si="11">R13/B13</f>
        <v>0.96702222867580112</v>
      </c>
      <c r="T13" s="44"/>
    </row>
    <row r="14" spans="1:20" customFormat="1" ht="16.5" customHeight="1" x14ac:dyDescent="0.2">
      <c r="A14" s="35" t="s">
        <v>22</v>
      </c>
      <c r="B14" s="39">
        <f t="shared" ref="B14:O14" si="12">(B6/B$18)*100000</f>
        <v>169.02185198928336</v>
      </c>
      <c r="C14" s="39">
        <f t="shared" si="12"/>
        <v>172.19850840464443</v>
      </c>
      <c r="D14" s="39">
        <f t="shared" si="12"/>
        <v>178.59072003457032</v>
      </c>
      <c r="E14" s="40">
        <f t="shared" si="12"/>
        <v>186.90678506895233</v>
      </c>
      <c r="F14" s="40">
        <f t="shared" si="12"/>
        <v>183.8856914051525</v>
      </c>
      <c r="G14" s="40">
        <f t="shared" si="12"/>
        <v>183.72900337995489</v>
      </c>
      <c r="H14" s="40">
        <f t="shared" si="12"/>
        <v>167.93008862774525</v>
      </c>
      <c r="I14" s="40">
        <f t="shared" si="12"/>
        <v>164.63561677615178</v>
      </c>
      <c r="J14" s="40">
        <f t="shared" si="12"/>
        <v>142.30778169700241</v>
      </c>
      <c r="K14" s="40">
        <f t="shared" si="12"/>
        <v>124.74624874011613</v>
      </c>
      <c r="L14" s="12">
        <f t="shared" si="12"/>
        <v>139.28388057636215</v>
      </c>
      <c r="M14" s="12">
        <f t="shared" si="12"/>
        <v>132.80284176487419</v>
      </c>
      <c r="N14" s="12">
        <f t="shared" si="12"/>
        <v>127.57167232762257</v>
      </c>
      <c r="O14" s="12">
        <f t="shared" si="12"/>
        <v>117.29454606660015</v>
      </c>
      <c r="P14" s="12">
        <f t="shared" si="8"/>
        <v>-21.989334509762003</v>
      </c>
      <c r="Q14" s="55">
        <f t="shared" si="9"/>
        <v>-0.15787422362709363</v>
      </c>
      <c r="R14" s="12">
        <f t="shared" si="10"/>
        <v>-51.727305922683215</v>
      </c>
      <c r="S14" s="59">
        <f t="shared" si="11"/>
        <v>-0.30603916188282521</v>
      </c>
      <c r="T14" s="44"/>
    </row>
    <row r="15" spans="1:20" customFormat="1" ht="16.5" customHeight="1" x14ac:dyDescent="0.2">
      <c r="A15" s="35" t="s">
        <v>23</v>
      </c>
      <c r="B15" s="39">
        <f t="shared" ref="B15:O15" si="13">(B7/B$18)*100000</f>
        <v>31.659682245726792</v>
      </c>
      <c r="C15" s="39">
        <f t="shared" si="13"/>
        <v>29.18043689221561</v>
      </c>
      <c r="D15" s="39">
        <f t="shared" si="13"/>
        <v>35.110462917949548</v>
      </c>
      <c r="E15" s="40">
        <f t="shared" si="13"/>
        <v>40.471280504597942</v>
      </c>
      <c r="F15" s="40">
        <f t="shared" si="13"/>
        <v>44.583447595942744</v>
      </c>
      <c r="G15" s="40">
        <f t="shared" si="13"/>
        <v>51.239164289230445</v>
      </c>
      <c r="H15" s="40">
        <f t="shared" si="13"/>
        <v>50.816154801671289</v>
      </c>
      <c r="I15" s="40">
        <f t="shared" si="13"/>
        <v>47.504990743779473</v>
      </c>
      <c r="J15" s="40">
        <f t="shared" si="13"/>
        <v>45.946105397147768</v>
      </c>
      <c r="K15" s="40">
        <f t="shared" si="13"/>
        <v>47.201283307070966</v>
      </c>
      <c r="L15" s="12">
        <f t="shared" si="13"/>
        <v>42.240340253223557</v>
      </c>
      <c r="M15" s="12">
        <f t="shared" si="13"/>
        <v>29.331792964328582</v>
      </c>
      <c r="N15" s="12">
        <f t="shared" si="13"/>
        <v>26.332785919788201</v>
      </c>
      <c r="O15" s="12">
        <f t="shared" si="13"/>
        <v>40.851463727231447</v>
      </c>
      <c r="P15" s="12">
        <f t="shared" si="8"/>
        <v>-1.3888765259921101</v>
      </c>
      <c r="Q15" s="55">
        <f t="shared" si="9"/>
        <v>-3.2880334714778213E-2</v>
      </c>
      <c r="R15" s="12">
        <f t="shared" si="10"/>
        <v>9.1917814815046555</v>
      </c>
      <c r="S15" s="21">
        <f t="shared" si="11"/>
        <v>0.29033081918392595</v>
      </c>
      <c r="T15" s="44"/>
    </row>
    <row r="16" spans="1:20" customFormat="1" ht="21" customHeight="1" thickBot="1" x14ac:dyDescent="0.25">
      <c r="A16" s="23" t="s">
        <v>25</v>
      </c>
      <c r="B16" s="16">
        <f t="shared" ref="B16:G16" si="14">(B8/B$18)*100000</f>
        <v>8146.2404978399936</v>
      </c>
      <c r="C16" s="16">
        <f t="shared" si="14"/>
        <v>8168.4864853860299</v>
      </c>
      <c r="D16" s="16">
        <f t="shared" si="14"/>
        <v>7993.7071247231679</v>
      </c>
      <c r="E16" s="17">
        <f t="shared" si="14"/>
        <v>8215.6699424333819</v>
      </c>
      <c r="F16" s="17">
        <f t="shared" si="14"/>
        <v>8358.3028679774761</v>
      </c>
      <c r="G16" s="17">
        <f t="shared" si="14"/>
        <v>9377.4990529904462</v>
      </c>
      <c r="H16" s="17">
        <f>(H8/H$18)*100000</f>
        <v>9912.7929214371325</v>
      </c>
      <c r="I16" s="17">
        <f>(I8/I$18)*100000</f>
        <v>10325.445449946603</v>
      </c>
      <c r="J16" s="17">
        <f>(J8/J$18)*100000</f>
        <v>10011.602732452431</v>
      </c>
      <c r="K16" s="17">
        <f>(K8/K$18)*100000</f>
        <v>10096.106071575599</v>
      </c>
      <c r="L16" s="13">
        <f t="shared" ref="L16:O16" si="15">(L8/L$18)*100000</f>
        <v>10464.133945575506</v>
      </c>
      <c r="M16" s="13">
        <f t="shared" si="15"/>
        <v>9993.5038176318267</v>
      </c>
      <c r="N16" s="13">
        <f t="shared" si="15"/>
        <v>9747.2230475929518</v>
      </c>
      <c r="O16" s="17">
        <f t="shared" si="15"/>
        <v>8916.6647672781528</v>
      </c>
      <c r="P16" s="13">
        <f t="shared" si="8"/>
        <v>-1547.4691782973532</v>
      </c>
      <c r="Q16" s="57">
        <f t="shared" si="9"/>
        <v>-0.14788315844825947</v>
      </c>
      <c r="R16" s="13">
        <f t="shared" si="10"/>
        <v>770.42426943815917</v>
      </c>
      <c r="S16" s="24">
        <f t="shared" si="11"/>
        <v>9.4574211213435219E-2</v>
      </c>
      <c r="T16" s="44"/>
    </row>
    <row r="17" spans="1:23" customFormat="1" ht="12.7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</row>
    <row r="18" spans="1:23" customFormat="1" ht="16.5" customHeight="1" x14ac:dyDescent="0.2">
      <c r="A18" s="45" t="s">
        <v>19</v>
      </c>
      <c r="B18" s="46">
        <v>587498</v>
      </c>
      <c r="C18" s="46">
        <v>589436</v>
      </c>
      <c r="D18" s="46">
        <v>592416</v>
      </c>
      <c r="E18" s="46">
        <v>595484</v>
      </c>
      <c r="F18" s="46">
        <v>594391</v>
      </c>
      <c r="G18" s="46">
        <v>546457</v>
      </c>
      <c r="H18" s="46">
        <v>549038</v>
      </c>
      <c r="I18" s="46">
        <v>551521</v>
      </c>
      <c r="J18" s="46">
        <v>559351</v>
      </c>
      <c r="K18" s="46">
        <v>563544</v>
      </c>
      <c r="L18" s="58">
        <v>549238</v>
      </c>
      <c r="M18" s="58">
        <v>555711</v>
      </c>
      <c r="N18" s="58">
        <v>562037</v>
      </c>
      <c r="O18" s="58">
        <v>570359</v>
      </c>
      <c r="P18" s="46"/>
      <c r="Q18" s="47"/>
      <c r="R18" s="47"/>
      <c r="S18" s="47"/>
      <c r="T18" s="44"/>
    </row>
    <row r="19" spans="1:23" customFormat="1" ht="23.25" customHeight="1" x14ac:dyDescent="0.2">
      <c r="A19" s="45" t="s">
        <v>27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ht="16.5" customHeight="1" x14ac:dyDescent="0.2">
      <c r="A20" s="49" t="s">
        <v>32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3" ht="16.5" customHeight="1" x14ac:dyDescent="0.2">
      <c r="A21" s="49" t="s">
        <v>33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3" s="54" customFormat="1" ht="20.25" customHeight="1" x14ac:dyDescent="0.2">
      <c r="A22" s="52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4" spans="1:23" x14ac:dyDescent="0.2">
      <c r="A24" s="1"/>
    </row>
    <row r="25" spans="1:23" x14ac:dyDescent="0.2">
      <c r="A25" s="1"/>
    </row>
    <row r="26" spans="1:23" x14ac:dyDescent="0.2">
      <c r="A26" s="1"/>
    </row>
    <row r="27" spans="1:23" x14ac:dyDescent="0.2">
      <c r="A27" s="1"/>
    </row>
    <row r="28" spans="1:23" x14ac:dyDescent="0.2">
      <c r="A28" s="1"/>
    </row>
    <row r="29" spans="1:23" x14ac:dyDescent="0.2">
      <c r="A29" s="1"/>
    </row>
    <row r="30" spans="1:23" x14ac:dyDescent="0.2">
      <c r="A30" s="1"/>
    </row>
    <row r="31" spans="1:23" x14ac:dyDescent="0.2">
      <c r="A31" s="1"/>
    </row>
    <row r="32" spans="1:2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</sheetData>
  <mergeCells count="6">
    <mergeCell ref="P10:Q10"/>
    <mergeCell ref="R10:S10"/>
    <mergeCell ref="P2:Q2"/>
    <mergeCell ref="R2:S2"/>
    <mergeCell ref="P9:Q9"/>
    <mergeCell ref="R9:S9"/>
  </mergeCells>
  <phoneticPr fontId="11" type="noConversion"/>
  <pageMargins left="0.75" right="0.55000000000000004" top="1" bottom="1" header="0.5" footer="0.5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61"/>
  <sheetViews>
    <sheetView topLeftCell="A28" zoomScale="90" zoomScaleNormal="90" workbookViewId="0">
      <selection activeCell="V38" sqref="V38"/>
    </sheetView>
  </sheetViews>
  <sheetFormatPr defaultRowHeight="12" x14ac:dyDescent="0.2"/>
  <cols>
    <col min="1" max="1" width="25.28515625" style="2" customWidth="1"/>
    <col min="2" max="3" width="9.28515625" style="2" bestFit="1" customWidth="1"/>
    <col min="4" max="4" width="9.28515625" style="2" customWidth="1"/>
    <col min="5" max="15" width="9" style="2" customWidth="1"/>
    <col min="16" max="16" width="9.42578125" style="2" customWidth="1"/>
    <col min="17" max="17" width="10.7109375" style="2" customWidth="1"/>
    <col min="18" max="18" width="9.5703125" style="2" customWidth="1"/>
    <col min="19" max="19" width="11.28515625" style="2" customWidth="1"/>
    <col min="20" max="55" width="9.140625" style="2"/>
    <col min="56" max="16384" width="9.140625" style="1"/>
  </cols>
  <sheetData>
    <row r="1" spans="1:21" customFormat="1" ht="24.75" customHeight="1" thickBot="1" x14ac:dyDescent="0.3">
      <c r="A1" s="5" t="s">
        <v>35</v>
      </c>
      <c r="B1" s="3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8"/>
      <c r="Q1" s="7"/>
      <c r="R1" s="7"/>
      <c r="S1" s="7"/>
      <c r="T1" s="44"/>
      <c r="U1" s="44"/>
    </row>
    <row r="2" spans="1:21" customFormat="1" ht="15" x14ac:dyDescent="0.25">
      <c r="A2" s="25"/>
      <c r="B2" s="26">
        <v>2005</v>
      </c>
      <c r="C2" s="27">
        <v>2006</v>
      </c>
      <c r="D2" s="26">
        <v>2007</v>
      </c>
      <c r="E2" s="27">
        <v>2008</v>
      </c>
      <c r="F2" s="26">
        <v>2009</v>
      </c>
      <c r="G2" s="26">
        <v>2010</v>
      </c>
      <c r="H2" s="26">
        <v>2011</v>
      </c>
      <c r="I2" s="26">
        <v>2012</v>
      </c>
      <c r="J2" s="26">
        <v>2013</v>
      </c>
      <c r="K2" s="26">
        <v>2014</v>
      </c>
      <c r="L2" s="26">
        <v>2015</v>
      </c>
      <c r="M2" s="26">
        <v>2016</v>
      </c>
      <c r="N2" s="26">
        <v>2017</v>
      </c>
      <c r="O2" s="26">
        <v>2018</v>
      </c>
      <c r="P2" s="64" t="s">
        <v>30</v>
      </c>
      <c r="Q2" s="71"/>
      <c r="R2" s="64" t="s">
        <v>31</v>
      </c>
      <c r="S2" s="66"/>
      <c r="T2" s="50"/>
      <c r="U2" s="44"/>
    </row>
    <row r="3" spans="1:21" customFormat="1" ht="15.75" thickBot="1" x14ac:dyDescent="0.3">
      <c r="A3" s="28" t="s">
        <v>17</v>
      </c>
      <c r="B3" s="29" t="s">
        <v>12</v>
      </c>
      <c r="C3" s="30" t="s">
        <v>12</v>
      </c>
      <c r="D3" s="29" t="s">
        <v>12</v>
      </c>
      <c r="E3" s="29" t="s">
        <v>12</v>
      </c>
      <c r="F3" s="29" t="s">
        <v>12</v>
      </c>
      <c r="G3" s="29" t="s">
        <v>12</v>
      </c>
      <c r="H3" s="29" t="s">
        <v>12</v>
      </c>
      <c r="I3" s="29" t="s">
        <v>12</v>
      </c>
      <c r="J3" s="29" t="s">
        <v>12</v>
      </c>
      <c r="K3" s="29" t="s">
        <v>12</v>
      </c>
      <c r="L3" s="29" t="s">
        <v>12</v>
      </c>
      <c r="M3" s="29" t="s">
        <v>12</v>
      </c>
      <c r="N3" s="29" t="s">
        <v>12</v>
      </c>
      <c r="O3" s="29" t="s">
        <v>12</v>
      </c>
      <c r="P3" s="31" t="s">
        <v>7</v>
      </c>
      <c r="Q3" s="30" t="s">
        <v>6</v>
      </c>
      <c r="R3" s="31" t="s">
        <v>7</v>
      </c>
      <c r="S3" s="33" t="s">
        <v>6</v>
      </c>
      <c r="T3" s="50"/>
      <c r="U3" s="44"/>
    </row>
    <row r="4" spans="1:21" customFormat="1" ht="16.5" customHeight="1" x14ac:dyDescent="0.2">
      <c r="A4" s="18" t="s">
        <v>0</v>
      </c>
      <c r="B4" s="51">
        <v>2946</v>
      </c>
      <c r="C4" s="4">
        <v>2718</v>
      </c>
      <c r="D4" s="19">
        <v>2764</v>
      </c>
      <c r="E4" s="20">
        <v>2652</v>
      </c>
      <c r="F4" s="20">
        <v>2239</v>
      </c>
      <c r="G4" s="20">
        <v>2119</v>
      </c>
      <c r="H4" s="20">
        <v>2234</v>
      </c>
      <c r="I4" s="20">
        <v>2276</v>
      </c>
      <c r="J4" s="20">
        <v>2135</v>
      </c>
      <c r="K4" s="20">
        <v>1991</v>
      </c>
      <c r="L4" s="20">
        <v>1935</v>
      </c>
      <c r="M4" s="20">
        <v>1763</v>
      </c>
      <c r="N4" s="20">
        <v>1649</v>
      </c>
      <c r="O4" s="20">
        <v>1519</v>
      </c>
      <c r="P4" s="8">
        <f>O4-L4</f>
        <v>-416</v>
      </c>
      <c r="Q4" s="56">
        <f>O4/L4</f>
        <v>0.78501291989664079</v>
      </c>
      <c r="R4" s="8">
        <f>O4-B4</f>
        <v>-1427</v>
      </c>
      <c r="S4" s="22">
        <f>R4/B4</f>
        <v>-0.48438560760353022</v>
      </c>
      <c r="T4" s="44"/>
      <c r="U4" s="44"/>
    </row>
    <row r="5" spans="1:21" customFormat="1" ht="16.5" customHeight="1" x14ac:dyDescent="0.2">
      <c r="A5" s="35" t="s">
        <v>29</v>
      </c>
      <c r="B5" s="36">
        <v>19</v>
      </c>
      <c r="C5" s="36">
        <v>33</v>
      </c>
      <c r="D5" s="37">
        <v>32</v>
      </c>
      <c r="E5" s="38">
        <v>40</v>
      </c>
      <c r="F5" s="38">
        <v>41</v>
      </c>
      <c r="G5" s="38">
        <v>28</v>
      </c>
      <c r="H5" s="20">
        <v>27</v>
      </c>
      <c r="I5" s="20">
        <v>55</v>
      </c>
      <c r="J5" s="20">
        <v>45</v>
      </c>
      <c r="K5" s="20">
        <v>28</v>
      </c>
      <c r="L5" s="20">
        <v>50</v>
      </c>
      <c r="M5" s="20">
        <v>57</v>
      </c>
      <c r="N5" s="20">
        <v>77</v>
      </c>
      <c r="O5" s="20">
        <v>64</v>
      </c>
      <c r="P5" s="8">
        <f t="shared" ref="P5:P19" si="0">O5-L5</f>
        <v>14</v>
      </c>
      <c r="Q5" s="56">
        <f t="shared" ref="Q5:Q19" si="1">O5/L5</f>
        <v>1.28</v>
      </c>
      <c r="R5" s="8">
        <f t="shared" ref="R5:R19" si="2">O5-B5</f>
        <v>45</v>
      </c>
      <c r="S5" s="62">
        <f t="shared" ref="S5:S19" si="3">R5/B5</f>
        <v>2.3684210526315788</v>
      </c>
      <c r="T5" s="44"/>
      <c r="U5" s="44"/>
    </row>
    <row r="6" spans="1:21" customFormat="1" ht="16.5" customHeight="1" x14ac:dyDescent="0.2">
      <c r="A6" s="35" t="s">
        <v>1</v>
      </c>
      <c r="B6" s="36">
        <v>16455</v>
      </c>
      <c r="C6" s="36">
        <v>16859</v>
      </c>
      <c r="D6" s="37">
        <v>16663</v>
      </c>
      <c r="E6" s="38">
        <v>17405</v>
      </c>
      <c r="F6" s="38">
        <v>18527</v>
      </c>
      <c r="G6" s="38">
        <v>18878</v>
      </c>
      <c r="H6" s="20">
        <v>19823</v>
      </c>
      <c r="I6" s="20">
        <v>20411</v>
      </c>
      <c r="J6" s="20">
        <v>20512</v>
      </c>
      <c r="K6" s="20">
        <v>19210</v>
      </c>
      <c r="L6" s="20">
        <v>20049</v>
      </c>
      <c r="M6" s="20">
        <v>21004</v>
      </c>
      <c r="N6" s="20">
        <v>20084</v>
      </c>
      <c r="O6" s="20">
        <v>18926</v>
      </c>
      <c r="P6" s="8">
        <f t="shared" si="0"/>
        <v>-1123</v>
      </c>
      <c r="Q6" s="56">
        <f t="shared" si="1"/>
        <v>0.94398723128335582</v>
      </c>
      <c r="R6" s="8">
        <f t="shared" si="2"/>
        <v>2471</v>
      </c>
      <c r="S6" s="62">
        <f t="shared" si="3"/>
        <v>0.1501671224551808</v>
      </c>
      <c r="T6" s="44"/>
      <c r="U6" s="44"/>
    </row>
    <row r="7" spans="1:21" customFormat="1" ht="16.5" customHeight="1" x14ac:dyDescent="0.2">
      <c r="A7" s="35" t="s">
        <v>2</v>
      </c>
      <c r="B7" s="36">
        <v>50</v>
      </c>
      <c r="C7" s="36">
        <v>65</v>
      </c>
      <c r="D7" s="37">
        <v>62</v>
      </c>
      <c r="E7" s="38">
        <v>67</v>
      </c>
      <c r="F7" s="38">
        <v>64</v>
      </c>
      <c r="G7" s="38">
        <v>65</v>
      </c>
      <c r="H7" s="20">
        <v>65</v>
      </c>
      <c r="I7" s="20">
        <v>83</v>
      </c>
      <c r="J7" s="20">
        <v>75</v>
      </c>
      <c r="K7" s="20">
        <v>67</v>
      </c>
      <c r="L7" s="20">
        <v>74</v>
      </c>
      <c r="M7" s="20">
        <v>97</v>
      </c>
      <c r="N7" s="20">
        <v>112</v>
      </c>
      <c r="O7" s="20">
        <v>73</v>
      </c>
      <c r="P7" s="8">
        <f t="shared" si="0"/>
        <v>-1</v>
      </c>
      <c r="Q7" s="56">
        <f t="shared" si="1"/>
        <v>0.98648648648648651</v>
      </c>
      <c r="R7" s="8">
        <f t="shared" si="2"/>
        <v>23</v>
      </c>
      <c r="S7" s="62">
        <f t="shared" si="3"/>
        <v>0.46</v>
      </c>
      <c r="T7" s="44"/>
      <c r="U7" s="44"/>
    </row>
    <row r="8" spans="1:21" customFormat="1" ht="16.5" customHeight="1" x14ac:dyDescent="0.2">
      <c r="A8" s="35" t="s">
        <v>13</v>
      </c>
      <c r="B8" s="36">
        <v>542</v>
      </c>
      <c r="C8" s="36">
        <v>538</v>
      </c>
      <c r="D8" s="37">
        <v>520</v>
      </c>
      <c r="E8" s="38">
        <v>529</v>
      </c>
      <c r="F8" s="38">
        <v>531</v>
      </c>
      <c r="G8" s="38">
        <v>574</v>
      </c>
      <c r="H8" s="20">
        <v>591</v>
      </c>
      <c r="I8" s="20">
        <v>695</v>
      </c>
      <c r="J8" s="20">
        <v>668</v>
      </c>
      <c r="K8" s="20">
        <v>636</v>
      </c>
      <c r="L8" s="20">
        <v>633</v>
      </c>
      <c r="M8" s="20">
        <v>602</v>
      </c>
      <c r="N8" s="20">
        <v>634</v>
      </c>
      <c r="O8" s="20">
        <v>623</v>
      </c>
      <c r="P8" s="8">
        <f t="shared" si="0"/>
        <v>-10</v>
      </c>
      <c r="Q8" s="56">
        <f t="shared" si="1"/>
        <v>0.98420221169036337</v>
      </c>
      <c r="R8" s="8">
        <f t="shared" si="2"/>
        <v>81</v>
      </c>
      <c r="S8" s="62">
        <f t="shared" si="3"/>
        <v>0.14944649446494465</v>
      </c>
      <c r="T8" s="44"/>
      <c r="U8" s="44"/>
    </row>
    <row r="9" spans="1:21" customFormat="1" ht="16.5" customHeight="1" x14ac:dyDescent="0.2">
      <c r="A9" s="35" t="s">
        <v>3</v>
      </c>
      <c r="B9" s="36">
        <v>32</v>
      </c>
      <c r="C9" s="36">
        <v>51</v>
      </c>
      <c r="D9" s="37">
        <v>66</v>
      </c>
      <c r="E9" s="38">
        <v>47</v>
      </c>
      <c r="F9" s="38">
        <v>38</v>
      </c>
      <c r="G9" s="38">
        <v>32</v>
      </c>
      <c r="H9" s="20">
        <v>48</v>
      </c>
      <c r="I9" s="20">
        <v>28</v>
      </c>
      <c r="J9" s="20">
        <v>28</v>
      </c>
      <c r="K9" s="20">
        <v>63</v>
      </c>
      <c r="L9" s="20">
        <v>74</v>
      </c>
      <c r="M9" s="20">
        <v>67</v>
      </c>
      <c r="N9" s="20">
        <v>59</v>
      </c>
      <c r="O9" s="20">
        <v>52</v>
      </c>
      <c r="P9" s="8">
        <f t="shared" si="0"/>
        <v>-22</v>
      </c>
      <c r="Q9" s="56">
        <f t="shared" si="1"/>
        <v>0.70270270270270274</v>
      </c>
      <c r="R9" s="8">
        <f t="shared" si="2"/>
        <v>20</v>
      </c>
      <c r="S9" s="62">
        <f t="shared" si="3"/>
        <v>0.625</v>
      </c>
      <c r="T9" s="44"/>
      <c r="U9" s="44"/>
    </row>
    <row r="10" spans="1:21" customFormat="1" ht="16.5" customHeight="1" x14ac:dyDescent="0.2">
      <c r="A10" s="35" t="s">
        <v>11</v>
      </c>
      <c r="B10" s="36">
        <v>2088</v>
      </c>
      <c r="C10" s="36">
        <v>2267</v>
      </c>
      <c r="D10" s="37">
        <v>1946</v>
      </c>
      <c r="E10" s="38">
        <v>1724</v>
      </c>
      <c r="F10" s="38">
        <v>1752</v>
      </c>
      <c r="G10" s="38">
        <v>1557</v>
      </c>
      <c r="H10" s="20">
        <v>1438</v>
      </c>
      <c r="I10" s="20">
        <v>1544</v>
      </c>
      <c r="J10" s="20">
        <v>1506</v>
      </c>
      <c r="K10" s="20">
        <v>1642</v>
      </c>
      <c r="L10" s="20">
        <v>1854</v>
      </c>
      <c r="M10" s="20">
        <v>2119</v>
      </c>
      <c r="N10" s="20">
        <v>2192</v>
      </c>
      <c r="O10" s="20">
        <v>2003</v>
      </c>
      <c r="P10" s="8">
        <f t="shared" si="0"/>
        <v>149</v>
      </c>
      <c r="Q10" s="56">
        <f t="shared" si="1"/>
        <v>1.0803667745415317</v>
      </c>
      <c r="R10" s="8">
        <f t="shared" si="2"/>
        <v>-85</v>
      </c>
      <c r="S10" s="22">
        <f t="shared" si="3"/>
        <v>-4.0708812260536395E-2</v>
      </c>
      <c r="T10" s="44"/>
      <c r="U10" s="44"/>
    </row>
    <row r="11" spans="1:21" customFormat="1" ht="16.5" customHeight="1" x14ac:dyDescent="0.2">
      <c r="A11" s="35" t="s">
        <v>8</v>
      </c>
      <c r="B11" s="36">
        <v>124</v>
      </c>
      <c r="C11" s="36">
        <v>97</v>
      </c>
      <c r="D11" s="37">
        <v>116</v>
      </c>
      <c r="E11" s="38">
        <v>66</v>
      </c>
      <c r="F11" s="38">
        <v>50</v>
      </c>
      <c r="G11" s="38">
        <v>63</v>
      </c>
      <c r="H11" s="20">
        <v>52</v>
      </c>
      <c r="I11" s="20">
        <v>49</v>
      </c>
      <c r="J11" s="20">
        <v>49</v>
      </c>
      <c r="K11" s="20">
        <v>49</v>
      </c>
      <c r="L11" s="20">
        <v>77</v>
      </c>
      <c r="M11" s="20">
        <v>48</v>
      </c>
      <c r="N11" s="20">
        <v>44</v>
      </c>
      <c r="O11" s="20">
        <v>55</v>
      </c>
      <c r="P11" s="8">
        <f t="shared" si="0"/>
        <v>-22</v>
      </c>
      <c r="Q11" s="56">
        <f t="shared" si="1"/>
        <v>0.7142857142857143</v>
      </c>
      <c r="R11" s="8">
        <f t="shared" si="2"/>
        <v>-69</v>
      </c>
      <c r="S11" s="22">
        <f t="shared" si="3"/>
        <v>-0.55645161290322576</v>
      </c>
      <c r="T11" s="44"/>
      <c r="U11" s="44"/>
    </row>
    <row r="12" spans="1:21" customFormat="1" ht="16.5" customHeight="1" x14ac:dyDescent="0.2">
      <c r="A12" s="35" t="s">
        <v>9</v>
      </c>
      <c r="B12" s="36">
        <v>1078</v>
      </c>
      <c r="C12" s="36">
        <v>863</v>
      </c>
      <c r="D12" s="37">
        <v>791</v>
      </c>
      <c r="E12" s="38">
        <v>802</v>
      </c>
      <c r="F12" s="38">
        <v>799</v>
      </c>
      <c r="G12" s="38">
        <v>782</v>
      </c>
      <c r="H12" s="20">
        <v>715</v>
      </c>
      <c r="I12" s="20">
        <v>698</v>
      </c>
      <c r="J12" s="20">
        <v>701</v>
      </c>
      <c r="K12" s="20">
        <v>682</v>
      </c>
      <c r="L12" s="20">
        <v>662</v>
      </c>
      <c r="M12" s="20">
        <v>213</v>
      </c>
      <c r="N12" s="20">
        <v>221</v>
      </c>
      <c r="O12" s="20">
        <v>155</v>
      </c>
      <c r="P12" s="8">
        <f t="shared" si="0"/>
        <v>-507</v>
      </c>
      <c r="Q12" s="56">
        <f t="shared" si="1"/>
        <v>0.23413897280966767</v>
      </c>
      <c r="R12" s="8">
        <f t="shared" si="2"/>
        <v>-923</v>
      </c>
      <c r="S12" s="22">
        <f t="shared" si="3"/>
        <v>-0.85621521335807049</v>
      </c>
      <c r="T12" s="44"/>
      <c r="U12" s="44"/>
    </row>
    <row r="13" spans="1:21" customFormat="1" ht="16.5" customHeight="1" x14ac:dyDescent="0.2">
      <c r="A13" s="35" t="s">
        <v>10</v>
      </c>
      <c r="B13" s="36">
        <v>256</v>
      </c>
      <c r="C13" s="36">
        <v>234</v>
      </c>
      <c r="D13" s="37">
        <v>237</v>
      </c>
      <c r="E13" s="38">
        <v>222</v>
      </c>
      <c r="F13" s="38">
        <v>187</v>
      </c>
      <c r="G13" s="38">
        <v>183</v>
      </c>
      <c r="H13" s="20">
        <v>229</v>
      </c>
      <c r="I13" s="20">
        <v>197</v>
      </c>
      <c r="J13" s="20">
        <v>179</v>
      </c>
      <c r="K13" s="20">
        <v>173</v>
      </c>
      <c r="L13" s="20">
        <v>141</v>
      </c>
      <c r="M13" s="20">
        <v>73</v>
      </c>
      <c r="N13" s="20">
        <v>86</v>
      </c>
      <c r="O13" s="20">
        <v>73</v>
      </c>
      <c r="P13" s="8">
        <f t="shared" si="0"/>
        <v>-68</v>
      </c>
      <c r="Q13" s="56">
        <f t="shared" si="1"/>
        <v>0.51773049645390068</v>
      </c>
      <c r="R13" s="8">
        <f t="shared" si="2"/>
        <v>-183</v>
      </c>
      <c r="S13" s="22">
        <f t="shared" si="3"/>
        <v>-0.71484375</v>
      </c>
      <c r="T13" s="44"/>
      <c r="U13" s="44"/>
    </row>
    <row r="14" spans="1:21" customFormat="1" ht="16.5" customHeight="1" x14ac:dyDescent="0.2">
      <c r="A14" s="35" t="s">
        <v>4</v>
      </c>
      <c r="B14" s="36">
        <v>286</v>
      </c>
      <c r="C14" s="36">
        <v>224</v>
      </c>
      <c r="D14" s="37">
        <v>212</v>
      </c>
      <c r="E14" s="38">
        <v>190</v>
      </c>
      <c r="F14" s="38">
        <v>187</v>
      </c>
      <c r="G14" s="38">
        <v>143</v>
      </c>
      <c r="H14" s="20">
        <v>127</v>
      </c>
      <c r="I14" s="20">
        <v>108</v>
      </c>
      <c r="J14" s="20">
        <v>193</v>
      </c>
      <c r="K14" s="20">
        <v>172</v>
      </c>
      <c r="L14" s="20">
        <v>214</v>
      </c>
      <c r="M14" s="20">
        <v>218</v>
      </c>
      <c r="N14" s="20">
        <v>180</v>
      </c>
      <c r="O14" s="20">
        <v>127</v>
      </c>
      <c r="P14" s="8">
        <f t="shared" si="0"/>
        <v>-87</v>
      </c>
      <c r="Q14" s="56">
        <f t="shared" si="1"/>
        <v>0.59345794392523366</v>
      </c>
      <c r="R14" s="8">
        <f t="shared" si="2"/>
        <v>-159</v>
      </c>
      <c r="S14" s="22">
        <f t="shared" si="3"/>
        <v>-0.55594405594405594</v>
      </c>
      <c r="T14" s="44"/>
      <c r="U14" s="44"/>
    </row>
    <row r="15" spans="1:21" customFormat="1" ht="16.5" customHeight="1" x14ac:dyDescent="0.2">
      <c r="A15" s="35" t="s">
        <v>15</v>
      </c>
      <c r="B15" s="36">
        <v>2927</v>
      </c>
      <c r="C15" s="36">
        <v>2540</v>
      </c>
      <c r="D15" s="37">
        <v>2711</v>
      </c>
      <c r="E15" s="38">
        <v>2841</v>
      </c>
      <c r="F15" s="38">
        <v>3031</v>
      </c>
      <c r="G15" s="38">
        <v>3174</v>
      </c>
      <c r="H15" s="20">
        <v>3874</v>
      </c>
      <c r="I15" s="20">
        <v>3770</v>
      </c>
      <c r="J15" s="20">
        <v>3948</v>
      </c>
      <c r="K15" s="20">
        <v>3733</v>
      </c>
      <c r="L15" s="20">
        <v>3883</v>
      </c>
      <c r="M15" s="20">
        <v>133</v>
      </c>
      <c r="N15" s="20">
        <v>126</v>
      </c>
      <c r="O15" s="20">
        <v>124</v>
      </c>
      <c r="P15" s="8">
        <f t="shared" si="0"/>
        <v>-3759</v>
      </c>
      <c r="Q15" s="56">
        <f t="shared" si="1"/>
        <v>3.1934071594128248E-2</v>
      </c>
      <c r="R15" s="8">
        <f t="shared" si="2"/>
        <v>-2803</v>
      </c>
      <c r="S15" s="22">
        <f t="shared" si="3"/>
        <v>-0.9576358045780663</v>
      </c>
      <c r="T15" s="44"/>
      <c r="U15" s="44"/>
    </row>
    <row r="16" spans="1:21" customFormat="1" ht="16.5" customHeight="1" x14ac:dyDescent="0.2">
      <c r="A16" s="35" t="s">
        <v>16</v>
      </c>
      <c r="B16" s="36">
        <v>3549</v>
      </c>
      <c r="C16" s="36">
        <v>3901</v>
      </c>
      <c r="D16" s="37">
        <v>3757</v>
      </c>
      <c r="E16" s="38">
        <v>3815</v>
      </c>
      <c r="F16" s="38">
        <v>3488</v>
      </c>
      <c r="G16" s="38">
        <v>3989</v>
      </c>
      <c r="H16" s="20">
        <v>4234</v>
      </c>
      <c r="I16" s="20">
        <v>4120</v>
      </c>
      <c r="J16" s="20">
        <v>3906</v>
      </c>
      <c r="K16" s="20">
        <v>4132</v>
      </c>
      <c r="L16" s="20">
        <v>2911</v>
      </c>
      <c r="M16" s="20" t="s">
        <v>37</v>
      </c>
      <c r="N16" s="20">
        <v>2942</v>
      </c>
      <c r="O16" s="20">
        <v>2810</v>
      </c>
      <c r="P16" s="8">
        <f t="shared" si="0"/>
        <v>-101</v>
      </c>
      <c r="Q16" s="56">
        <f t="shared" si="1"/>
        <v>0.96530401923737552</v>
      </c>
      <c r="R16" s="8">
        <f t="shared" si="2"/>
        <v>-739</v>
      </c>
      <c r="S16" s="22">
        <f t="shared" si="3"/>
        <v>-0.2082276697661313</v>
      </c>
      <c r="T16" s="44"/>
      <c r="U16" s="44"/>
    </row>
    <row r="17" spans="1:21" customFormat="1" ht="16.5" customHeight="1" x14ac:dyDescent="0.2">
      <c r="A17" s="35" t="s">
        <v>14</v>
      </c>
      <c r="B17" s="36">
        <v>10384</v>
      </c>
      <c r="C17" s="36">
        <v>10209</v>
      </c>
      <c r="D17" s="37">
        <v>9767</v>
      </c>
      <c r="E17" s="38">
        <v>9878</v>
      </c>
      <c r="F17" s="38">
        <v>9415</v>
      </c>
      <c r="G17" s="38">
        <v>9916</v>
      </c>
      <c r="H17" s="20">
        <v>9711</v>
      </c>
      <c r="I17" s="20">
        <v>10485</v>
      </c>
      <c r="J17" s="20">
        <v>9564</v>
      </c>
      <c r="K17" s="20">
        <v>9919</v>
      </c>
      <c r="L17" s="20">
        <v>9160</v>
      </c>
      <c r="M17" s="20">
        <v>8673</v>
      </c>
      <c r="N17" s="20">
        <v>8516</v>
      </c>
      <c r="O17" s="20">
        <v>8016</v>
      </c>
      <c r="P17" s="8">
        <f t="shared" si="0"/>
        <v>-1144</v>
      </c>
      <c r="Q17" s="56">
        <f t="shared" si="1"/>
        <v>0.87510917030567681</v>
      </c>
      <c r="R17" s="8">
        <f t="shared" si="2"/>
        <v>-2368</v>
      </c>
      <c r="S17" s="22">
        <f t="shared" si="3"/>
        <v>-0.2280431432973806</v>
      </c>
      <c r="T17" s="44"/>
      <c r="U17" s="44"/>
    </row>
    <row r="18" spans="1:21" customFormat="1" ht="16.5" customHeight="1" x14ac:dyDescent="0.2">
      <c r="A18" s="18" t="s">
        <v>5</v>
      </c>
      <c r="B18" s="4">
        <v>727</v>
      </c>
      <c r="C18" s="4">
        <v>750</v>
      </c>
      <c r="D18" s="19">
        <v>841</v>
      </c>
      <c r="E18" s="20">
        <v>958</v>
      </c>
      <c r="F18" s="20">
        <v>907</v>
      </c>
      <c r="G18" s="20">
        <v>959</v>
      </c>
      <c r="H18" s="20">
        <v>951</v>
      </c>
      <c r="I18" s="20">
        <v>913</v>
      </c>
      <c r="J18" s="20">
        <v>901</v>
      </c>
      <c r="K18" s="20">
        <v>877</v>
      </c>
      <c r="L18" s="20">
        <v>956</v>
      </c>
      <c r="M18" s="20">
        <v>959</v>
      </c>
      <c r="N18" s="20">
        <v>1056</v>
      </c>
      <c r="O18" s="20">
        <v>938</v>
      </c>
      <c r="P18" s="8">
        <f t="shared" si="0"/>
        <v>-18</v>
      </c>
      <c r="Q18" s="56">
        <f t="shared" si="1"/>
        <v>0.98117154811715479</v>
      </c>
      <c r="R18" s="8">
        <f t="shared" si="2"/>
        <v>211</v>
      </c>
      <c r="S18" s="62">
        <f t="shared" si="3"/>
        <v>0.29023383768913341</v>
      </c>
      <c r="T18" s="44"/>
      <c r="U18" s="44"/>
    </row>
    <row r="19" spans="1:21" customFormat="1" ht="21" customHeight="1" thickBot="1" x14ac:dyDescent="0.25">
      <c r="A19" s="23" t="s">
        <v>25</v>
      </c>
      <c r="B19" s="14">
        <v>48603</v>
      </c>
      <c r="C19" s="14">
        <v>48673</v>
      </c>
      <c r="D19" s="15">
        <v>48007</v>
      </c>
      <c r="E19" s="9">
        <v>49545</v>
      </c>
      <c r="F19" s="9">
        <v>50681</v>
      </c>
      <c r="G19" s="9">
        <v>52621</v>
      </c>
      <c r="H19" s="9">
        <v>55892</v>
      </c>
      <c r="I19" s="9">
        <v>58763</v>
      </c>
      <c r="J19" s="9">
        <v>58207</v>
      </c>
      <c r="K19" s="9">
        <v>56896</v>
      </c>
      <c r="L19" s="9">
        <v>42673</v>
      </c>
      <c r="M19" s="9">
        <f t="shared" ref="M19:O19" si="4">SUM(M4:M18)</f>
        <v>36026</v>
      </c>
      <c r="N19" s="9">
        <f t="shared" si="4"/>
        <v>37978</v>
      </c>
      <c r="O19" s="9">
        <f t="shared" si="4"/>
        <v>35558</v>
      </c>
      <c r="P19" s="10">
        <f t="shared" si="0"/>
        <v>-7115</v>
      </c>
      <c r="Q19" s="61">
        <f t="shared" si="1"/>
        <v>0.83326693693904808</v>
      </c>
      <c r="R19" s="10">
        <f t="shared" si="2"/>
        <v>-13045</v>
      </c>
      <c r="S19" s="60">
        <f t="shared" si="3"/>
        <v>-0.26839907001625413</v>
      </c>
      <c r="T19" s="44"/>
      <c r="U19" s="44"/>
    </row>
    <row r="20" spans="1:21" customFormat="1" ht="15.75" thickBot="1" x14ac:dyDescent="0.3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72"/>
      <c r="Q20" s="72"/>
      <c r="R20" s="67"/>
      <c r="S20" s="68"/>
      <c r="T20" s="44"/>
      <c r="U20" s="44"/>
    </row>
    <row r="21" spans="1:21" customFormat="1" ht="15" x14ac:dyDescent="0.25">
      <c r="A21" s="25"/>
      <c r="B21" s="26">
        <v>2005</v>
      </c>
      <c r="C21" s="27">
        <v>2006</v>
      </c>
      <c r="D21" s="26">
        <v>2007</v>
      </c>
      <c r="E21" s="27">
        <v>2008</v>
      </c>
      <c r="F21" s="26">
        <v>2009</v>
      </c>
      <c r="G21" s="26">
        <v>2010</v>
      </c>
      <c r="H21" s="26">
        <v>2011</v>
      </c>
      <c r="I21" s="26">
        <v>2012</v>
      </c>
      <c r="J21" s="26">
        <v>2013</v>
      </c>
      <c r="K21" s="26">
        <v>2014</v>
      </c>
      <c r="L21" s="26">
        <v>2015</v>
      </c>
      <c r="M21" s="26">
        <v>2016</v>
      </c>
      <c r="N21" s="26">
        <v>2017</v>
      </c>
      <c r="O21" s="26">
        <v>2018</v>
      </c>
      <c r="P21" s="64" t="s">
        <v>30</v>
      </c>
      <c r="Q21" s="71"/>
      <c r="R21" s="64" t="s">
        <v>31</v>
      </c>
      <c r="S21" s="66"/>
      <c r="T21" s="44"/>
      <c r="U21" s="44"/>
    </row>
    <row r="22" spans="1:21" customFormat="1" ht="15.75" thickBot="1" x14ac:dyDescent="0.3">
      <c r="A22" s="28" t="s">
        <v>17</v>
      </c>
      <c r="B22" s="29" t="s">
        <v>18</v>
      </c>
      <c r="C22" s="29" t="s">
        <v>18</v>
      </c>
      <c r="D22" s="29" t="s">
        <v>18</v>
      </c>
      <c r="E22" s="29" t="s">
        <v>18</v>
      </c>
      <c r="F22" s="29" t="s">
        <v>18</v>
      </c>
      <c r="G22" s="29" t="s">
        <v>18</v>
      </c>
      <c r="H22" s="29" t="s">
        <v>18</v>
      </c>
      <c r="I22" s="29" t="s">
        <v>18</v>
      </c>
      <c r="J22" s="29" t="s">
        <v>18</v>
      </c>
      <c r="K22" s="29" t="s">
        <v>18</v>
      </c>
      <c r="L22" s="29" t="s">
        <v>18</v>
      </c>
      <c r="M22" s="29" t="s">
        <v>18</v>
      </c>
      <c r="N22" s="29" t="s">
        <v>18</v>
      </c>
      <c r="O22" s="29" t="s">
        <v>18</v>
      </c>
      <c r="P22" s="31" t="s">
        <v>7</v>
      </c>
      <c r="Q22" s="30" t="s">
        <v>6</v>
      </c>
      <c r="R22" s="31" t="s">
        <v>7</v>
      </c>
      <c r="S22" s="33" t="s">
        <v>6</v>
      </c>
      <c r="T22" s="44"/>
      <c r="U22" s="44"/>
    </row>
    <row r="23" spans="1:21" customFormat="1" ht="16.5" customHeight="1" x14ac:dyDescent="0.2">
      <c r="A23" s="18" t="s">
        <v>0</v>
      </c>
      <c r="B23" s="3">
        <f t="shared" ref="B23:F38" si="5">(B4/B$40)*100000</f>
        <v>501.44851556941467</v>
      </c>
      <c r="C23" s="3">
        <f t="shared" si="5"/>
        <v>461.11876437815135</v>
      </c>
      <c r="D23" s="3">
        <f t="shared" si="5"/>
        <v>466.56403608275264</v>
      </c>
      <c r="E23" s="12">
        <f t="shared" si="5"/>
        <v>445.35201617507778</v>
      </c>
      <c r="F23" s="12">
        <f t="shared" si="5"/>
        <v>376.68807232949354</v>
      </c>
      <c r="G23" s="12">
        <f t="shared" ref="G23:H38" si="6">(G4/G$40)*100000</f>
        <v>387.77067546028326</v>
      </c>
      <c r="H23" s="12">
        <f t="shared" si="6"/>
        <v>406.89351192449334</v>
      </c>
      <c r="I23" s="12">
        <f t="shared" ref="I23:O38" si="7">(I4/I$40)*100000</f>
        <v>412.67694249176373</v>
      </c>
      <c r="J23" s="12">
        <f t="shared" si="7"/>
        <v>381.69235417474897</v>
      </c>
      <c r="K23" s="12">
        <f t="shared" si="7"/>
        <v>353.29983106909134</v>
      </c>
      <c r="L23" s="12">
        <f t="shared" si="7"/>
        <v>352.30628616373957</v>
      </c>
      <c r="M23" s="12">
        <f t="shared" si="7"/>
        <v>317.25123310497725</v>
      </c>
      <c r="N23" s="12">
        <f t="shared" si="7"/>
        <v>293.39705393061314</v>
      </c>
      <c r="O23" s="12">
        <f t="shared" si="7"/>
        <v>266.32349099426852</v>
      </c>
      <c r="P23" s="12">
        <f>O23-L23</f>
        <v>-85.982795169471046</v>
      </c>
      <c r="Q23" s="55">
        <f>P23/L23</f>
        <v>-0.24405694291105912</v>
      </c>
      <c r="R23" s="12">
        <f>O23-B23</f>
        <v>-235.12502457514614</v>
      </c>
      <c r="S23" s="22">
        <f t="shared" ref="S23" si="8">R23/B23</f>
        <v>-0.4688916554237923</v>
      </c>
      <c r="T23" s="44"/>
      <c r="U23" s="44"/>
    </row>
    <row r="24" spans="1:21" customFormat="1" ht="16.5" customHeight="1" x14ac:dyDescent="0.2">
      <c r="A24" s="35" t="s">
        <v>29</v>
      </c>
      <c r="B24" s="39">
        <f t="shared" si="5"/>
        <v>3.2340535627355327</v>
      </c>
      <c r="C24" s="39">
        <f t="shared" si="5"/>
        <v>5.5985721944367155</v>
      </c>
      <c r="D24" s="39">
        <f t="shared" si="5"/>
        <v>5.4016096796845465</v>
      </c>
      <c r="E24" s="40">
        <f t="shared" si="5"/>
        <v>6.7172249800162556</v>
      </c>
      <c r="F24" s="40">
        <f t="shared" si="5"/>
        <v>6.8978164205043484</v>
      </c>
      <c r="G24" s="40">
        <f t="shared" si="6"/>
        <v>5.1239164289230441</v>
      </c>
      <c r="H24" s="40">
        <f t="shared" si="6"/>
        <v>4.9176924001617373</v>
      </c>
      <c r="I24" s="40">
        <f t="shared" si="7"/>
        <v>9.9724217210224086</v>
      </c>
      <c r="J24" s="40">
        <f t="shared" si="7"/>
        <v>8.0450379100064175</v>
      </c>
      <c r="K24" s="40">
        <f t="shared" si="7"/>
        <v>4.9685561375864173</v>
      </c>
      <c r="L24" s="12">
        <f t="shared" ref="L24:O24" si="9">(L5/L$40)*100000</f>
        <v>9.1035216062981803</v>
      </c>
      <c r="M24" s="12">
        <f t="shared" si="9"/>
        <v>10.257130055010608</v>
      </c>
      <c r="N24" s="12">
        <f t="shared" si="9"/>
        <v>13.700165647457375</v>
      </c>
      <c r="O24" s="12">
        <f t="shared" si="9"/>
        <v>11.221002912200913</v>
      </c>
      <c r="P24" s="12">
        <f t="shared" ref="P24:P38" si="10">O24-L24</f>
        <v>2.1174813059027322</v>
      </c>
      <c r="Q24" s="56">
        <f t="shared" ref="Q24:Q38" si="11">P24/L24</f>
        <v>0.23260023949828096</v>
      </c>
      <c r="R24" s="12">
        <f t="shared" ref="R24:R38" si="12">O24-B24</f>
        <v>7.9869493494653803</v>
      </c>
      <c r="S24" s="62">
        <f t="shared" ref="S24:S38" si="13">R24/B24</f>
        <v>2.4696404046906379</v>
      </c>
      <c r="T24" s="44"/>
      <c r="U24" s="44"/>
    </row>
    <row r="25" spans="1:21" customFormat="1" ht="16.5" customHeight="1" x14ac:dyDescent="0.2">
      <c r="A25" s="35" t="s">
        <v>1</v>
      </c>
      <c r="B25" s="39">
        <f t="shared" si="5"/>
        <v>2800.8605986743787</v>
      </c>
      <c r="C25" s="39">
        <f t="shared" si="5"/>
        <v>2860.1917765457151</v>
      </c>
      <c r="D25" s="39">
        <f t="shared" si="5"/>
        <v>2812.7194403932372</v>
      </c>
      <c r="E25" s="40">
        <f t="shared" si="5"/>
        <v>2922.832519429573</v>
      </c>
      <c r="F25" s="40">
        <f t="shared" si="5"/>
        <v>3116.9718249435136</v>
      </c>
      <c r="G25" s="40">
        <f t="shared" si="6"/>
        <v>3454.6176551860435</v>
      </c>
      <c r="H25" s="40">
        <f t="shared" si="6"/>
        <v>3610.4969054965227</v>
      </c>
      <c r="I25" s="40">
        <f t="shared" si="7"/>
        <v>3700.8563590506978</v>
      </c>
      <c r="J25" s="40">
        <f t="shared" si="7"/>
        <v>3667.1070580011478</v>
      </c>
      <c r="K25" s="40">
        <f t="shared" si="7"/>
        <v>3408.784407251253</v>
      </c>
      <c r="L25" s="12">
        <f t="shared" ref="L25:O25" si="14">(L6/L$40)*100000</f>
        <v>3650.3300936934443</v>
      </c>
      <c r="M25" s="12">
        <f t="shared" si="14"/>
        <v>3779.6624504463653</v>
      </c>
      <c r="N25" s="12">
        <f t="shared" si="14"/>
        <v>3573.4302190069338</v>
      </c>
      <c r="O25" s="12">
        <f t="shared" si="14"/>
        <v>3318.2609549424133</v>
      </c>
      <c r="P25" s="12">
        <f t="shared" si="10"/>
        <v>-332.06913875103101</v>
      </c>
      <c r="Q25" s="55">
        <f t="shared" si="11"/>
        <v>-9.0969619247512984E-2</v>
      </c>
      <c r="R25" s="12">
        <f t="shared" si="12"/>
        <v>517.40035626803456</v>
      </c>
      <c r="S25" s="62">
        <f t="shared" si="13"/>
        <v>0.18472906381449877</v>
      </c>
      <c r="T25" s="44"/>
      <c r="U25" s="44"/>
    </row>
    <row r="26" spans="1:21" customFormat="1" ht="16.5" customHeight="1" x14ac:dyDescent="0.2">
      <c r="A26" s="35" t="s">
        <v>2</v>
      </c>
      <c r="B26" s="39">
        <f t="shared" si="5"/>
        <v>8.5106672703566648</v>
      </c>
      <c r="C26" s="39">
        <f t="shared" si="5"/>
        <v>11.027490686011713</v>
      </c>
      <c r="D26" s="39">
        <f t="shared" si="5"/>
        <v>10.465618754388808</v>
      </c>
      <c r="E26" s="40">
        <f t="shared" si="5"/>
        <v>11.251351841527228</v>
      </c>
      <c r="F26" s="40">
        <f t="shared" si="5"/>
        <v>10.767323192982397</v>
      </c>
      <c r="G26" s="40">
        <f t="shared" si="6"/>
        <v>11.89480599571421</v>
      </c>
      <c r="H26" s="40">
        <f t="shared" si="6"/>
        <v>11.838889111500478</v>
      </c>
      <c r="I26" s="40">
        <f t="shared" si="7"/>
        <v>15.049290960815636</v>
      </c>
      <c r="J26" s="40">
        <f t="shared" si="7"/>
        <v>13.408396516677364</v>
      </c>
      <c r="K26" s="40">
        <f t="shared" si="7"/>
        <v>11.889045043510356</v>
      </c>
      <c r="L26" s="12">
        <f t="shared" ref="L26:O26" si="15">(L7/L$40)*100000</f>
        <v>13.473211977321306</v>
      </c>
      <c r="M26" s="12">
        <f t="shared" si="15"/>
        <v>17.455116058526823</v>
      </c>
      <c r="N26" s="12">
        <f t="shared" si="15"/>
        <v>19.927513669028908</v>
      </c>
      <c r="O26" s="12">
        <f t="shared" si="15"/>
        <v>12.798956446729166</v>
      </c>
      <c r="P26" s="12">
        <f t="shared" si="10"/>
        <v>-0.67425553059213961</v>
      </c>
      <c r="Q26" s="55">
        <f t="shared" si="11"/>
        <v>-5.0044156636671028E-2</v>
      </c>
      <c r="R26" s="12">
        <f t="shared" si="12"/>
        <v>4.2882891763725013</v>
      </c>
      <c r="S26" s="62">
        <f t="shared" si="13"/>
        <v>0.50387226290809839</v>
      </c>
      <c r="T26" s="44"/>
      <c r="U26" s="44"/>
    </row>
    <row r="27" spans="1:21" customFormat="1" ht="16.5" customHeight="1" x14ac:dyDescent="0.2">
      <c r="A27" s="35" t="s">
        <v>13</v>
      </c>
      <c r="B27" s="39">
        <f t="shared" ref="B27:B38" si="16">(B8/B$40)*100000</f>
        <v>92.255633210666247</v>
      </c>
      <c r="C27" s="39">
        <f t="shared" si="5"/>
        <v>91.273692139604648</v>
      </c>
      <c r="D27" s="39">
        <f t="shared" si="5"/>
        <v>87.776157294873869</v>
      </c>
      <c r="E27" s="40">
        <f t="shared" si="5"/>
        <v>88.835300360714982</v>
      </c>
      <c r="F27" s="40">
        <f t="shared" si="5"/>
        <v>89.335134616775818</v>
      </c>
      <c r="G27" s="40">
        <f t="shared" si="6"/>
        <v>105.04028679292242</v>
      </c>
      <c r="H27" s="40">
        <f t="shared" si="6"/>
        <v>107.64282253687358</v>
      </c>
      <c r="I27" s="40">
        <f t="shared" si="7"/>
        <v>126.01514720201044</v>
      </c>
      <c r="J27" s="40">
        <f t="shared" si="7"/>
        <v>119.42411830853973</v>
      </c>
      <c r="K27" s="40">
        <f t="shared" si="7"/>
        <v>112.85720369660577</v>
      </c>
      <c r="L27" s="12">
        <f t="shared" ref="L27:O27" si="17">(L8/L$40)*100000</f>
        <v>115.25058353573496</v>
      </c>
      <c r="M27" s="12">
        <f t="shared" si="17"/>
        <v>108.32968935291906</v>
      </c>
      <c r="N27" s="12">
        <f t="shared" si="17"/>
        <v>112.80396130503864</v>
      </c>
      <c r="O27" s="12">
        <f t="shared" si="17"/>
        <v>109.22945022345574</v>
      </c>
      <c r="P27" s="12">
        <f t="shared" si="10"/>
        <v>-6.0211333122792183</v>
      </c>
      <c r="Q27" s="55">
        <f t="shared" si="11"/>
        <v>-5.2243842309156609E-2</v>
      </c>
      <c r="R27" s="12">
        <f t="shared" si="12"/>
        <v>16.973817012789496</v>
      </c>
      <c r="S27" s="62">
        <f t="shared" si="13"/>
        <v>0.18398678131697055</v>
      </c>
      <c r="T27" s="44"/>
      <c r="U27" s="44"/>
    </row>
    <row r="28" spans="1:21" customFormat="1" ht="16.5" customHeight="1" x14ac:dyDescent="0.2">
      <c r="A28" s="35" t="s">
        <v>3</v>
      </c>
      <c r="B28" s="39">
        <f t="shared" si="16"/>
        <v>5.4468270530282661</v>
      </c>
      <c r="C28" s="39">
        <f t="shared" si="5"/>
        <v>8.6523388459476518</v>
      </c>
      <c r="D28" s="39">
        <f t="shared" si="5"/>
        <v>11.140819964349376</v>
      </c>
      <c r="E28" s="40">
        <f t="shared" si="5"/>
        <v>7.8927393515190998</v>
      </c>
      <c r="F28" s="40">
        <f t="shared" si="5"/>
        <v>6.3930981458332985</v>
      </c>
      <c r="G28" s="40">
        <f t="shared" si="6"/>
        <v>5.8559044901977648</v>
      </c>
      <c r="H28" s="40">
        <f t="shared" si="6"/>
        <v>8.742564266954199</v>
      </c>
      <c r="I28" s="40">
        <f t="shared" si="7"/>
        <v>5.0768692397932265</v>
      </c>
      <c r="J28" s="40">
        <f t="shared" si="7"/>
        <v>5.0058013662262155</v>
      </c>
      <c r="K28" s="40">
        <f t="shared" si="7"/>
        <v>11.179251309569439</v>
      </c>
      <c r="L28" s="12">
        <f t="shared" ref="L28:O28" si="18">(L9/L$40)*100000</f>
        <v>13.473211977321306</v>
      </c>
      <c r="M28" s="12">
        <f t="shared" si="18"/>
        <v>12.056626555889663</v>
      </c>
      <c r="N28" s="12">
        <f t="shared" si="18"/>
        <v>10.497529522077729</v>
      </c>
      <c r="O28" s="12">
        <f t="shared" si="18"/>
        <v>9.1170648661632399</v>
      </c>
      <c r="P28" s="12">
        <f t="shared" si="10"/>
        <v>-4.3561471111580659</v>
      </c>
      <c r="Q28" s="55">
        <f t="shared" si="11"/>
        <v>-0.32331912527543705</v>
      </c>
      <c r="R28" s="12">
        <f t="shared" si="12"/>
        <v>3.6702378131349738</v>
      </c>
      <c r="S28" s="62">
        <f t="shared" si="13"/>
        <v>0.67383042960661588</v>
      </c>
      <c r="T28" s="44"/>
      <c r="U28" s="44"/>
    </row>
    <row r="29" spans="1:21" customFormat="1" ht="16.5" customHeight="1" x14ac:dyDescent="0.2">
      <c r="A29" s="35" t="s">
        <v>11</v>
      </c>
      <c r="B29" s="39">
        <f t="shared" si="16"/>
        <v>355.40546521009429</v>
      </c>
      <c r="C29" s="39">
        <f t="shared" si="5"/>
        <v>384.60494438751624</v>
      </c>
      <c r="D29" s="39">
        <f t="shared" si="5"/>
        <v>328.48538864581644</v>
      </c>
      <c r="E29" s="40">
        <f t="shared" si="5"/>
        <v>289.51239663870064</v>
      </c>
      <c r="F29" s="40">
        <f t="shared" si="5"/>
        <v>294.75547240789314</v>
      </c>
      <c r="G29" s="40">
        <f t="shared" si="6"/>
        <v>284.92635285118502</v>
      </c>
      <c r="H29" s="40">
        <f t="shared" si="6"/>
        <v>261.9126544975029</v>
      </c>
      <c r="I29" s="40">
        <f t="shared" si="7"/>
        <v>279.95307522288363</v>
      </c>
      <c r="J29" s="40">
        <f t="shared" si="7"/>
        <v>269.24060205488144</v>
      </c>
      <c r="K29" s="40">
        <f t="shared" si="7"/>
        <v>291.37032778274636</v>
      </c>
      <c r="L29" s="12">
        <f t="shared" ref="L29:O29" si="19">(L10/L$40)*100000</f>
        <v>337.55858116153649</v>
      </c>
      <c r="M29" s="12">
        <f t="shared" si="19"/>
        <v>381.31330853627156</v>
      </c>
      <c r="N29" s="12">
        <f t="shared" si="19"/>
        <v>390.00991037956578</v>
      </c>
      <c r="O29" s="12">
        <f t="shared" si="19"/>
        <v>351.18232551778789</v>
      </c>
      <c r="P29" s="12">
        <f t="shared" si="10"/>
        <v>13.623744356251393</v>
      </c>
      <c r="Q29" s="56">
        <f t="shared" si="11"/>
        <v>4.0359644567091714E-2</v>
      </c>
      <c r="R29" s="12">
        <f t="shared" si="12"/>
        <v>-4.223139692306404</v>
      </c>
      <c r="S29" s="22">
        <f t="shared" si="13"/>
        <v>-1.1882596374284618E-2</v>
      </c>
      <c r="T29" s="44"/>
      <c r="U29" s="44"/>
    </row>
    <row r="30" spans="1:21" customFormat="1" ht="16.5" customHeight="1" x14ac:dyDescent="0.2">
      <c r="A30" s="35" t="s">
        <v>8</v>
      </c>
      <c r="B30" s="39">
        <f t="shared" si="16"/>
        <v>21.10645483048453</v>
      </c>
      <c r="C30" s="39">
        <f t="shared" si="5"/>
        <v>16.456409177586711</v>
      </c>
      <c r="D30" s="39">
        <f t="shared" si="5"/>
        <v>19.580835088856478</v>
      </c>
      <c r="E30" s="40">
        <f t="shared" si="5"/>
        <v>11.083421217026821</v>
      </c>
      <c r="F30" s="40">
        <f t="shared" si="5"/>
        <v>8.411971244517499</v>
      </c>
      <c r="G30" s="40">
        <f t="shared" si="6"/>
        <v>11.52881196507685</v>
      </c>
      <c r="H30" s="40">
        <f t="shared" si="6"/>
        <v>9.4711112892003833</v>
      </c>
      <c r="I30" s="40">
        <f t="shared" si="7"/>
        <v>8.8845211696381465</v>
      </c>
      <c r="J30" s="40">
        <f t="shared" si="7"/>
        <v>8.7601523908958789</v>
      </c>
      <c r="K30" s="40">
        <f t="shared" si="7"/>
        <v>8.6949732407762319</v>
      </c>
      <c r="L30" s="12">
        <f t="shared" ref="L30:O30" si="20">(L11/L$40)*100000</f>
        <v>14.019423273699198</v>
      </c>
      <c r="M30" s="12">
        <f t="shared" si="20"/>
        <v>8.6375832042194602</v>
      </c>
      <c r="N30" s="12">
        <f t="shared" si="20"/>
        <v>7.8286660842613571</v>
      </c>
      <c r="O30" s="12">
        <f t="shared" si="20"/>
        <v>9.6430493776726589</v>
      </c>
      <c r="P30" s="12">
        <f t="shared" si="10"/>
        <v>-4.3763738960265393</v>
      </c>
      <c r="Q30" s="55">
        <f t="shared" si="11"/>
        <v>-0.31216504492283431</v>
      </c>
      <c r="R30" s="12">
        <f t="shared" si="12"/>
        <v>-11.463405452811871</v>
      </c>
      <c r="S30" s="22">
        <f t="shared" si="13"/>
        <v>-0.54312320779968293</v>
      </c>
      <c r="T30" s="44"/>
      <c r="U30" s="44"/>
    </row>
    <row r="31" spans="1:21" customFormat="1" ht="16.5" customHeight="1" x14ac:dyDescent="0.2">
      <c r="A31" s="35" t="s">
        <v>9</v>
      </c>
      <c r="B31" s="39">
        <f t="shared" si="16"/>
        <v>183.48998634888969</v>
      </c>
      <c r="C31" s="39">
        <f t="shared" si="5"/>
        <v>146.4111455696632</v>
      </c>
      <c r="D31" s="39">
        <f t="shared" si="5"/>
        <v>133.52103926970236</v>
      </c>
      <c r="E31" s="40">
        <f t="shared" si="5"/>
        <v>134.68036084932592</v>
      </c>
      <c r="F31" s="40">
        <f t="shared" si="5"/>
        <v>134.42330048738961</v>
      </c>
      <c r="G31" s="40">
        <f t="shared" si="6"/>
        <v>143.10366597920788</v>
      </c>
      <c r="H31" s="40">
        <f t="shared" si="6"/>
        <v>130.22778022650527</v>
      </c>
      <c r="I31" s="40">
        <f t="shared" si="7"/>
        <v>126.55909747770257</v>
      </c>
      <c r="J31" s="40">
        <f t="shared" si="7"/>
        <v>125.32381277587776</v>
      </c>
      <c r="K31" s="40">
        <f t="shared" si="7"/>
        <v>121.0198316369263</v>
      </c>
      <c r="L31" s="12">
        <f t="shared" ref="L31:O31" si="21">(L12/L$40)*100000</f>
        <v>120.53062606738791</v>
      </c>
      <c r="M31" s="12">
        <f t="shared" si="21"/>
        <v>38.32927546872385</v>
      </c>
      <c r="N31" s="12">
        <f t="shared" si="21"/>
        <v>39.321254650494538</v>
      </c>
      <c r="O31" s="12">
        <f t="shared" si="21"/>
        <v>27.175866427986584</v>
      </c>
      <c r="P31" s="12">
        <f t="shared" si="10"/>
        <v>-93.354759639401323</v>
      </c>
      <c r="Q31" s="55">
        <f t="shared" si="11"/>
        <v>-0.77453144221790793</v>
      </c>
      <c r="R31" s="12">
        <f t="shared" si="12"/>
        <v>-156.3141199209031</v>
      </c>
      <c r="S31" s="22">
        <f t="shared" si="13"/>
        <v>-0.8518945531103036</v>
      </c>
      <c r="T31" s="44"/>
      <c r="U31" s="44"/>
    </row>
    <row r="32" spans="1:21" customFormat="1" ht="16.5" customHeight="1" x14ac:dyDescent="0.2">
      <c r="A32" s="35" t="s">
        <v>10</v>
      </c>
      <c r="B32" s="39">
        <f t="shared" si="16"/>
        <v>43.574616424226129</v>
      </c>
      <c r="C32" s="39">
        <f t="shared" si="5"/>
        <v>39.698966469642166</v>
      </c>
      <c r="D32" s="39">
        <f t="shared" si="5"/>
        <v>40.005671690163666</v>
      </c>
      <c r="E32" s="40">
        <f t="shared" si="5"/>
        <v>37.280598639090222</v>
      </c>
      <c r="F32" s="40">
        <f t="shared" si="5"/>
        <v>31.460772454495441</v>
      </c>
      <c r="G32" s="40">
        <f t="shared" si="6"/>
        <v>33.488453803318464</v>
      </c>
      <c r="H32" s="40">
        <f t="shared" si="6"/>
        <v>41.709317023593989</v>
      </c>
      <c r="I32" s="40">
        <f t="shared" si="7"/>
        <v>35.71940143711663</v>
      </c>
      <c r="J32" s="40">
        <f t="shared" si="7"/>
        <v>32.00137301980331</v>
      </c>
      <c r="K32" s="40">
        <f t="shared" si="7"/>
        <v>30.698578992944654</v>
      </c>
      <c r="L32" s="12">
        <f t="shared" ref="L32:O32" si="22">(L13/L$40)*100000</f>
        <v>25.671930929760865</v>
      </c>
      <c r="M32" s="12">
        <f t="shared" si="22"/>
        <v>13.136324456417094</v>
      </c>
      <c r="N32" s="12">
        <f t="shared" si="22"/>
        <v>15.301483710147197</v>
      </c>
      <c r="O32" s="12">
        <f t="shared" si="22"/>
        <v>12.798956446729166</v>
      </c>
      <c r="P32" s="12">
        <f t="shared" si="10"/>
        <v>-12.872974483031699</v>
      </c>
      <c r="Q32" s="55">
        <f t="shared" si="11"/>
        <v>-0.50144161412137345</v>
      </c>
      <c r="R32" s="12">
        <f t="shared" si="12"/>
        <v>-30.775659977496964</v>
      </c>
      <c r="S32" s="22">
        <f t="shared" si="13"/>
        <v>-0.70627494865076212</v>
      </c>
      <c r="T32" s="44"/>
      <c r="U32" s="44"/>
    </row>
    <row r="33" spans="1:23" customFormat="1" ht="16.5" customHeight="1" x14ac:dyDescent="0.2">
      <c r="A33" s="35" t="s">
        <v>4</v>
      </c>
      <c r="B33" s="39">
        <f t="shared" si="16"/>
        <v>48.681016786440125</v>
      </c>
      <c r="C33" s="39">
        <f t="shared" si="5"/>
        <v>38.002429441024979</v>
      </c>
      <c r="D33" s="39">
        <f t="shared" si="5"/>
        <v>35.785664127910117</v>
      </c>
      <c r="E33" s="40">
        <f t="shared" si="5"/>
        <v>31.906818655077217</v>
      </c>
      <c r="F33" s="40">
        <f t="shared" si="5"/>
        <v>31.460772454495441</v>
      </c>
      <c r="G33" s="40">
        <f t="shared" si="6"/>
        <v>26.168573190571262</v>
      </c>
      <c r="H33" s="40">
        <f t="shared" si="6"/>
        <v>23.131367956316321</v>
      </c>
      <c r="I33" s="40">
        <f t="shared" si="7"/>
        <v>19.582209924916729</v>
      </c>
      <c r="J33" s="40">
        <f t="shared" si="7"/>
        <v>34.504273702916414</v>
      </c>
      <c r="K33" s="40">
        <f t="shared" si="7"/>
        <v>30.521130559459422</v>
      </c>
      <c r="L33" s="12">
        <f t="shared" ref="L33:O33" si="23">(L14/L$40)*100000</f>
        <v>38.963072474956213</v>
      </c>
      <c r="M33" s="12">
        <f t="shared" si="23"/>
        <v>39.229023719163379</v>
      </c>
      <c r="N33" s="12">
        <f t="shared" si="23"/>
        <v>32.026361253796459</v>
      </c>
      <c r="O33" s="12">
        <f t="shared" si="23"/>
        <v>22.266677653898682</v>
      </c>
      <c r="P33" s="12">
        <f t="shared" si="10"/>
        <v>-16.696394821057531</v>
      </c>
      <c r="Q33" s="55">
        <f t="shared" si="11"/>
        <v>-0.42851843451999982</v>
      </c>
      <c r="R33" s="12">
        <f t="shared" si="12"/>
        <v>-26.414339132541443</v>
      </c>
      <c r="S33" s="22">
        <f t="shared" si="13"/>
        <v>-0.54260039901013402</v>
      </c>
      <c r="T33" s="44"/>
      <c r="U33" s="44"/>
    </row>
    <row r="34" spans="1:23" customFormat="1" ht="16.5" customHeight="1" x14ac:dyDescent="0.2">
      <c r="A34" s="35" t="s">
        <v>15</v>
      </c>
      <c r="B34" s="39">
        <f t="shared" si="16"/>
        <v>498.21446200667913</v>
      </c>
      <c r="C34" s="39">
        <f t="shared" si="5"/>
        <v>430.92040526876542</v>
      </c>
      <c r="D34" s="39">
        <f t="shared" si="5"/>
        <v>457.61762005077514</v>
      </c>
      <c r="E34" s="40">
        <f t="shared" si="5"/>
        <v>477.09090420565462</v>
      </c>
      <c r="F34" s="40">
        <f t="shared" si="5"/>
        <v>509.9336968426507</v>
      </c>
      <c r="G34" s="40">
        <f t="shared" si="6"/>
        <v>580.83252662149084</v>
      </c>
      <c r="H34" s="40">
        <f t="shared" si="6"/>
        <v>705.59779104542849</v>
      </c>
      <c r="I34" s="40">
        <f t="shared" si="7"/>
        <v>683.56417978644515</v>
      </c>
      <c r="J34" s="40">
        <f t="shared" si="7"/>
        <v>705.8179926378964</v>
      </c>
      <c r="K34" s="40">
        <f t="shared" si="7"/>
        <v>662.41500220036062</v>
      </c>
      <c r="L34" s="12">
        <f t="shared" ref="L34:O34" si="24">(L15/L$40)*100000</f>
        <v>706.97948794511672</v>
      </c>
      <c r="M34" s="12">
        <f t="shared" si="24"/>
        <v>23.93330346169142</v>
      </c>
      <c r="N34" s="12">
        <f t="shared" si="24"/>
        <v>22.418452877657518</v>
      </c>
      <c r="O34" s="12">
        <f t="shared" si="24"/>
        <v>21.740693142389269</v>
      </c>
      <c r="P34" s="12">
        <f t="shared" si="10"/>
        <v>-685.2387948027274</v>
      </c>
      <c r="Q34" s="55">
        <f t="shared" si="11"/>
        <v>-0.96924848101947048</v>
      </c>
      <c r="R34" s="12">
        <f t="shared" si="12"/>
        <v>-476.47376886428987</v>
      </c>
      <c r="S34" s="22">
        <f t="shared" si="13"/>
        <v>-0.95636278189351753</v>
      </c>
      <c r="T34" s="44"/>
      <c r="U34" s="44"/>
    </row>
    <row r="35" spans="1:23" customFormat="1" ht="16.5" customHeight="1" x14ac:dyDescent="0.2">
      <c r="A35" s="35" t="s">
        <v>16</v>
      </c>
      <c r="B35" s="39">
        <f t="shared" si="16"/>
        <v>604.08716284991601</v>
      </c>
      <c r="C35" s="39">
        <f t="shared" si="5"/>
        <v>661.81909486356449</v>
      </c>
      <c r="D35" s="39">
        <f t="shared" si="5"/>
        <v>634.18273645546367</v>
      </c>
      <c r="E35" s="40">
        <f t="shared" si="5"/>
        <v>640.65533246905045</v>
      </c>
      <c r="F35" s="40">
        <f t="shared" si="5"/>
        <v>586.81911401754064</v>
      </c>
      <c r="G35" s="40">
        <f t="shared" si="6"/>
        <v>729.97509410621512</v>
      </c>
      <c r="H35" s="40">
        <f t="shared" si="6"/>
        <v>771.16702304758508</v>
      </c>
      <c r="I35" s="40">
        <f t="shared" si="7"/>
        <v>747.02504528386044</v>
      </c>
      <c r="J35" s="40">
        <f t="shared" si="7"/>
        <v>698.30929058855713</v>
      </c>
      <c r="K35" s="40">
        <f t="shared" si="7"/>
        <v>733.21692716096697</v>
      </c>
      <c r="L35" s="12">
        <f t="shared" ref="L35:O35" si="25">(L16/L$40)*100000</f>
        <v>530.00702791868014</v>
      </c>
      <c r="M35" s="12" t="s">
        <v>37</v>
      </c>
      <c r="N35" s="12">
        <f t="shared" si="25"/>
        <v>523.45308227038436</v>
      </c>
      <c r="O35" s="12">
        <f t="shared" si="25"/>
        <v>492.67215911382135</v>
      </c>
      <c r="P35" s="12">
        <f t="shared" si="10"/>
        <v>-37.334868804858786</v>
      </c>
      <c r="Q35" s="55">
        <f t="shared" si="11"/>
        <v>-7.044221460887333E-2</v>
      </c>
      <c r="R35" s="12">
        <f t="shared" si="12"/>
        <v>-111.41500373609466</v>
      </c>
      <c r="S35" s="22">
        <f t="shared" si="13"/>
        <v>-0.18443531097477642</v>
      </c>
      <c r="T35" s="44"/>
      <c r="U35" s="44"/>
    </row>
    <row r="36" spans="1:23" customFormat="1" ht="16.5" customHeight="1" x14ac:dyDescent="0.2">
      <c r="A36" s="35" t="s">
        <v>14</v>
      </c>
      <c r="B36" s="39">
        <f t="shared" si="16"/>
        <v>1767.4953787076724</v>
      </c>
      <c r="C36" s="39">
        <f t="shared" si="5"/>
        <v>1731.9946525152859</v>
      </c>
      <c r="D36" s="39">
        <f t="shared" si="5"/>
        <v>1648.6725544212177</v>
      </c>
      <c r="E36" s="40">
        <f t="shared" si="5"/>
        <v>1658.8187088150144</v>
      </c>
      <c r="F36" s="40">
        <f t="shared" si="5"/>
        <v>1583.9741853426449</v>
      </c>
      <c r="G36" s="40">
        <f t="shared" si="6"/>
        <v>1814.5984039000325</v>
      </c>
      <c r="H36" s="40">
        <f t="shared" si="6"/>
        <v>1768.7300332581715</v>
      </c>
      <c r="I36" s="40">
        <f t="shared" si="7"/>
        <v>1901.106213543999</v>
      </c>
      <c r="J36" s="40">
        <f t="shared" si="7"/>
        <v>1709.8387238066975</v>
      </c>
      <c r="K36" s="40">
        <f t="shared" si="7"/>
        <v>1760.1110117399885</v>
      </c>
      <c r="L36" s="12">
        <f t="shared" ref="L36:O36" si="26">(L17/L$40)*100000</f>
        <v>1667.7651582738265</v>
      </c>
      <c r="M36" s="12">
        <f t="shared" si="26"/>
        <v>1560.7033152124036</v>
      </c>
      <c r="N36" s="12">
        <f t="shared" si="26"/>
        <v>1515.2027357629479</v>
      </c>
      <c r="O36" s="12">
        <f t="shared" si="26"/>
        <v>1405.4306147531643</v>
      </c>
      <c r="P36" s="12">
        <f t="shared" si="10"/>
        <v>-262.33454352066224</v>
      </c>
      <c r="Q36" s="55">
        <f t="shared" si="11"/>
        <v>-0.15729705241725053</v>
      </c>
      <c r="R36" s="12">
        <f t="shared" si="12"/>
        <v>-362.06476395450818</v>
      </c>
      <c r="S36" s="22">
        <f t="shared" si="13"/>
        <v>-0.20484622948165024</v>
      </c>
      <c r="T36" s="44"/>
      <c r="U36" s="44"/>
    </row>
    <row r="37" spans="1:23" customFormat="1" ht="16.5" customHeight="1" x14ac:dyDescent="0.2">
      <c r="A37" s="18" t="s">
        <v>5</v>
      </c>
      <c r="B37" s="3">
        <f t="shared" si="16"/>
        <v>123.74510211098591</v>
      </c>
      <c r="C37" s="3">
        <f t="shared" si="5"/>
        <v>127.240277146289</v>
      </c>
      <c r="D37" s="3">
        <f t="shared" si="5"/>
        <v>141.96105439420947</v>
      </c>
      <c r="E37" s="12">
        <f t="shared" si="5"/>
        <v>160.87753827138931</v>
      </c>
      <c r="F37" s="12">
        <f t="shared" si="5"/>
        <v>152.5931583755474</v>
      </c>
      <c r="G37" s="12">
        <f t="shared" si="6"/>
        <v>175.49413769061428</v>
      </c>
      <c r="H37" s="12">
        <f t="shared" si="6"/>
        <v>173.21205453903008</v>
      </c>
      <c r="I37" s="12">
        <f t="shared" si="7"/>
        <v>165.54220056897199</v>
      </c>
      <c r="J37" s="12">
        <f t="shared" si="7"/>
        <v>161.07953682035074</v>
      </c>
      <c r="K37" s="12">
        <f t="shared" si="7"/>
        <v>155.62227616654599</v>
      </c>
      <c r="L37" s="12">
        <f t="shared" ref="L37:O37" si="27">(L18/L$40)*100000</f>
        <v>174.05933311242123</v>
      </c>
      <c r="M37" s="12">
        <f t="shared" si="27"/>
        <v>172.5717144343013</v>
      </c>
      <c r="N37" s="12">
        <f t="shared" si="27"/>
        <v>187.88798602227254</v>
      </c>
      <c r="O37" s="12">
        <f t="shared" si="27"/>
        <v>164.45782393194463</v>
      </c>
      <c r="P37" s="12">
        <f t="shared" si="10"/>
        <v>-9.6015091804765973</v>
      </c>
      <c r="Q37" s="55">
        <f t="shared" si="11"/>
        <v>-5.5162277188981222E-2</v>
      </c>
      <c r="R37" s="12">
        <f t="shared" si="12"/>
        <v>40.71272182095872</v>
      </c>
      <c r="S37" s="62">
        <f t="shared" si="13"/>
        <v>0.3290047131275049</v>
      </c>
      <c r="T37" s="44"/>
      <c r="U37" s="44"/>
    </row>
    <row r="38" spans="1:23" customFormat="1" ht="21" customHeight="1" thickBot="1" x14ac:dyDescent="0.25">
      <c r="A38" s="23" t="s">
        <v>25</v>
      </c>
      <c r="B38" s="16">
        <f t="shared" si="16"/>
        <v>8272.8792268229008</v>
      </c>
      <c r="C38" s="16">
        <f t="shared" si="5"/>
        <v>8257.5546793884314</v>
      </c>
      <c r="D38" s="16">
        <f t="shared" si="5"/>
        <v>8103.5961216442511</v>
      </c>
      <c r="E38" s="17">
        <f t="shared" si="5"/>
        <v>8320.1227908726341</v>
      </c>
      <c r="F38" s="17">
        <f t="shared" si="5"/>
        <v>8526.5422928678272</v>
      </c>
      <c r="G38" s="17">
        <f t="shared" si="6"/>
        <v>9629.485943084268</v>
      </c>
      <c r="H38" s="17">
        <f t="shared" si="6"/>
        <v>10179.98754184592</v>
      </c>
      <c r="I38" s="17">
        <f t="shared" si="7"/>
        <v>10654.716683498906</v>
      </c>
      <c r="J38" s="13">
        <f t="shared" si="7"/>
        <v>10406.167147283191</v>
      </c>
      <c r="K38" s="13">
        <f t="shared" si="7"/>
        <v>10096.106071575599</v>
      </c>
      <c r="L38" s="13">
        <f t="shared" ref="L38:O38" si="28">(L19/L$40)*100000</f>
        <v>7769.4915501112446</v>
      </c>
      <c r="M38" s="13">
        <f t="shared" si="28"/>
        <v>6482.8660940668806</v>
      </c>
      <c r="N38" s="13">
        <f t="shared" si="28"/>
        <v>6757.2063760926767</v>
      </c>
      <c r="O38" s="17">
        <f t="shared" si="28"/>
        <v>6234.3190867506255</v>
      </c>
      <c r="P38" s="13">
        <f t="shared" si="10"/>
        <v>-1535.1724633606191</v>
      </c>
      <c r="Q38" s="57">
        <f t="shared" si="11"/>
        <v>-0.19758982340853931</v>
      </c>
      <c r="R38" s="13">
        <f t="shared" si="12"/>
        <v>-2038.5601400722753</v>
      </c>
      <c r="S38" s="60">
        <f t="shared" si="13"/>
        <v>-0.24641483142443502</v>
      </c>
      <c r="T38" s="44"/>
      <c r="U38" s="44"/>
    </row>
    <row r="39" spans="1:23" customFormat="1" ht="12.7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9"/>
      <c r="Q39" s="43"/>
      <c r="R39" s="43"/>
      <c r="S39" s="43"/>
      <c r="T39" s="44"/>
      <c r="U39" s="44"/>
    </row>
    <row r="40" spans="1:23" customFormat="1" ht="14.25" x14ac:dyDescent="0.2">
      <c r="A40" s="45" t="s">
        <v>19</v>
      </c>
      <c r="B40" s="46">
        <v>587498</v>
      </c>
      <c r="C40" s="46">
        <v>589436</v>
      </c>
      <c r="D40" s="46">
        <v>592416</v>
      </c>
      <c r="E40" s="46">
        <v>595484</v>
      </c>
      <c r="F40" s="46">
        <v>594391</v>
      </c>
      <c r="G40" s="46">
        <v>546457</v>
      </c>
      <c r="H40" s="46">
        <v>549038</v>
      </c>
      <c r="I40" s="46">
        <v>551521</v>
      </c>
      <c r="J40" s="46">
        <v>559351</v>
      </c>
      <c r="K40" s="46">
        <v>563544</v>
      </c>
      <c r="L40" s="58">
        <v>549238</v>
      </c>
      <c r="M40" s="58">
        <v>555711</v>
      </c>
      <c r="N40" s="58">
        <v>562037</v>
      </c>
      <c r="O40" s="58">
        <v>570359</v>
      </c>
      <c r="P40" s="49"/>
      <c r="Q40" s="47"/>
      <c r="R40" s="47"/>
      <c r="S40" s="47"/>
      <c r="T40" s="44"/>
      <c r="U40" s="44"/>
    </row>
    <row r="41" spans="1:23" customFormat="1" ht="23.25" customHeight="1" x14ac:dyDescent="0.2">
      <c r="A41" s="45" t="s">
        <v>27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53"/>
      <c r="Q41" s="48"/>
      <c r="R41" s="48"/>
      <c r="S41" s="48"/>
      <c r="T41" s="48"/>
      <c r="U41" s="48"/>
      <c r="V41" s="48"/>
      <c r="W41" s="48"/>
    </row>
    <row r="42" spans="1:23" ht="16.5" customHeight="1" x14ac:dyDescent="0.2">
      <c r="A42" s="49" t="s">
        <v>32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  <c r="R42" s="49"/>
      <c r="S42" s="49"/>
      <c r="T42" s="49"/>
      <c r="U42" s="49"/>
    </row>
    <row r="43" spans="1:23" ht="16.5" customHeight="1" x14ac:dyDescent="0.2">
      <c r="A43" s="49" t="s">
        <v>33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  <c r="R43" s="49"/>
      <c r="S43" s="49"/>
      <c r="T43" s="49"/>
      <c r="U43" s="49"/>
    </row>
    <row r="44" spans="1:23" s="54" customFormat="1" ht="20.25" customHeight="1" x14ac:dyDescent="0.2">
      <c r="A44" s="52" t="s">
        <v>26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2"/>
      <c r="Q44" s="53"/>
      <c r="R44" s="53"/>
      <c r="S44" s="53"/>
      <c r="T44" s="53"/>
      <c r="U44" s="53"/>
      <c r="V44" s="53"/>
      <c r="W44" s="53"/>
    </row>
    <row r="46" spans="1:23" x14ac:dyDescent="0.2">
      <c r="A46" s="1" t="s">
        <v>34</v>
      </c>
    </row>
    <row r="47" spans="1:23" x14ac:dyDescent="0.2">
      <c r="A47" s="1"/>
    </row>
    <row r="48" spans="1:23" ht="15" x14ac:dyDescent="0.25">
      <c r="A48" s="69" t="s">
        <v>36</v>
      </c>
      <c r="B48" s="70"/>
      <c r="C48" s="70"/>
      <c r="D48" s="70"/>
      <c r="E48" s="70"/>
      <c r="F48" s="70"/>
      <c r="G48" s="70"/>
      <c r="H48" s="70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</sheetData>
  <mergeCells count="7">
    <mergeCell ref="A48:H48"/>
    <mergeCell ref="P21:Q21"/>
    <mergeCell ref="R21:S21"/>
    <mergeCell ref="P2:Q2"/>
    <mergeCell ref="R2:S2"/>
    <mergeCell ref="P20:Q20"/>
    <mergeCell ref="R20:S20"/>
  </mergeCells>
  <phoneticPr fontId="11" type="noConversion"/>
  <pageMargins left="0.85" right="0.75" top="0.59" bottom="0.57999999999999996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ED Intent Trends_Age 0-17</vt:lpstr>
      <vt:lpstr>ED Mech Trends_Age 0-17</vt:lpstr>
      <vt:lpstr>'ED Intent Trends_Age 0-17'!Print_Area</vt:lpstr>
      <vt:lpstr>'ED Mech Trends_Age 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Mittan</dc:creator>
  <cp:lastModifiedBy>Villamil, Vanessa</cp:lastModifiedBy>
  <cp:lastPrinted>2011-05-05T16:06:05Z</cp:lastPrinted>
  <dcterms:created xsi:type="dcterms:W3CDTF">2001-06-06T12:55:01Z</dcterms:created>
  <dcterms:modified xsi:type="dcterms:W3CDTF">2020-01-14T18:00:57Z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00fced9c9e2a468c9458425d1b094bf3</vt:lpwstr>
  </property>
</Properties>
</file>